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5/Issue 2/Chamberlain/346-production-ready-files/"/>
    </mc:Choice>
  </mc:AlternateContent>
  <xr:revisionPtr revIDLastSave="0" documentId="13_ncr:1_{5856EBD8-244B-B94F-80D3-4308CB1E6A49}" xr6:coauthVersionLast="47" xr6:coauthVersionMax="47" xr10:uidLastSave="{00000000-0000-0000-0000-000000000000}"/>
  <bookViews>
    <workbookView xWindow="80" yWindow="5020" windowWidth="33600" windowHeight="19360" xr2:uid="{04644E38-1BBA-2148-A933-D6C58C31C0A5}"/>
  </bookViews>
  <sheets>
    <sheet name="0. Read Me" sheetId="7" r:id="rId1"/>
    <sheet name="1. Sample details" sheetId="1" r:id="rId2"/>
    <sheet name="2. Lava CPX by EPMA" sheetId="3" r:id="rId3"/>
    <sheet name="3. CPX by LAICPMS" sheetId="5" r:id="rId4"/>
    <sheet name="4.Lava &amp; Tephra olivine by EPMA" sheetId="4" r:id="rId5"/>
    <sheet name="5. Lava amphibole by EPMA" sheetId="6" r:id="rId6"/>
    <sheet name="6. Tephra Glass By EPMA" sheetId="2" r:id="rId7"/>
    <sheet name="7. Olivine textural data" sheetId="8" r:id="rId8"/>
    <sheet name="8. Diffusion results summar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97" i="3" l="1"/>
  <c r="AD496" i="3"/>
  <c r="AD495" i="3"/>
  <c r="AD494" i="3"/>
  <c r="AD493" i="3"/>
  <c r="AD492" i="3"/>
  <c r="AD491" i="3"/>
  <c r="AD490" i="3"/>
  <c r="AD489" i="3"/>
  <c r="AD488" i="3"/>
  <c r="AD487" i="3"/>
  <c r="AD486" i="3"/>
  <c r="AD485" i="3"/>
  <c r="AD484" i="3"/>
  <c r="AD483" i="3"/>
  <c r="AD482" i="3"/>
  <c r="AD481" i="3"/>
  <c r="AD480" i="3"/>
  <c r="AD479" i="3"/>
  <c r="AD478" i="3"/>
  <c r="AD477" i="3"/>
  <c r="AD476" i="3"/>
  <c r="AD475" i="3"/>
  <c r="AD474" i="3"/>
  <c r="AD473" i="3"/>
  <c r="AD472" i="3"/>
  <c r="AD471" i="3"/>
  <c r="AD470" i="3"/>
  <c r="AD469" i="3"/>
  <c r="AD468" i="3"/>
  <c r="AD467" i="3"/>
  <c r="AD466" i="3"/>
  <c r="AD465" i="3"/>
  <c r="AD464" i="3"/>
  <c r="AD463" i="3"/>
  <c r="AD462" i="3"/>
  <c r="AD406" i="3"/>
  <c r="AD405" i="3"/>
  <c r="AD404" i="3"/>
  <c r="AD403" i="3"/>
  <c r="AD402" i="3"/>
  <c r="AD401" i="3"/>
  <c r="AD400" i="3"/>
  <c r="AD399" i="3"/>
  <c r="AD398" i="3"/>
  <c r="AD397" i="3"/>
  <c r="AD396" i="3"/>
  <c r="AD395" i="3"/>
  <c r="AD394" i="3"/>
  <c r="AD393" i="3"/>
  <c r="AD392" i="3"/>
  <c r="AD391" i="3"/>
  <c r="AD390" i="3"/>
  <c r="AD389" i="3"/>
  <c r="AD388" i="3"/>
  <c r="AD387" i="3"/>
  <c r="AD386" i="3"/>
  <c r="AD385" i="3"/>
  <c r="AD384" i="3"/>
  <c r="AD383" i="3"/>
  <c r="AD382" i="3"/>
  <c r="AD381" i="3"/>
  <c r="AD380" i="3"/>
  <c r="AD379" i="3"/>
  <c r="AD378" i="3"/>
  <c r="AD377" i="3"/>
  <c r="AD376" i="3"/>
  <c r="AD375" i="3"/>
  <c r="AD374" i="3"/>
  <c r="AD373" i="3"/>
  <c r="AD372" i="3"/>
  <c r="AD371" i="3"/>
  <c r="AD370" i="3"/>
  <c r="AD369" i="3"/>
  <c r="AD368" i="3"/>
  <c r="AD367" i="3"/>
  <c r="AD366" i="3"/>
  <c r="AD365" i="3"/>
  <c r="AD364" i="3"/>
  <c r="AD363" i="3"/>
  <c r="AD362" i="3"/>
  <c r="AD361" i="3"/>
  <c r="AD360" i="3"/>
  <c r="AD359" i="3"/>
  <c r="AD358" i="3"/>
  <c r="AD357" i="3"/>
  <c r="AD356" i="3"/>
  <c r="AD355" i="3"/>
  <c r="AD354" i="3"/>
  <c r="AD353" i="3"/>
  <c r="AD352" i="3"/>
  <c r="AD351" i="3"/>
  <c r="AD350" i="3"/>
  <c r="AD349" i="3"/>
  <c r="AD348" i="3"/>
  <c r="AD347" i="3"/>
  <c r="AD346" i="3"/>
  <c r="AD345" i="3"/>
  <c r="AD344" i="3"/>
  <c r="AD343" i="3"/>
  <c r="AD342" i="3"/>
  <c r="AD341" i="3"/>
  <c r="AD340" i="3"/>
  <c r="AD299" i="3"/>
  <c r="AD298" i="3"/>
  <c r="AD297" i="3"/>
  <c r="AD296" i="3"/>
  <c r="AD295" i="3"/>
  <c r="AD294" i="3"/>
  <c r="AD293" i="3"/>
  <c r="AD292" i="3"/>
  <c r="AD291" i="3"/>
  <c r="AD290" i="3"/>
  <c r="AD289" i="3"/>
  <c r="AD288" i="3"/>
  <c r="AD287" i="3"/>
  <c r="AD286" i="3"/>
  <c r="AD285" i="3"/>
  <c r="AD284" i="3"/>
  <c r="AD283" i="3"/>
  <c r="AD282" i="3"/>
  <c r="AD281" i="3"/>
  <c r="AD280" i="3"/>
  <c r="AD279" i="3"/>
  <c r="AD278" i="3"/>
  <c r="AD277" i="3"/>
  <c r="AD276" i="3"/>
  <c r="AD275" i="3"/>
  <c r="AD274" i="3"/>
  <c r="AD273" i="3"/>
  <c r="AD272" i="3"/>
  <c r="AD271" i="3"/>
  <c r="AD270" i="3"/>
  <c r="AD244" i="3"/>
  <c r="AD243" i="3"/>
  <c r="AD242" i="3"/>
  <c r="AD241" i="3"/>
  <c r="AD240" i="3"/>
  <c r="AD239" i="3"/>
  <c r="AD238" i="3"/>
  <c r="AD237" i="3"/>
  <c r="AD236" i="3"/>
  <c r="AD235" i="3"/>
  <c r="AD234" i="3"/>
  <c r="AD233" i="3"/>
  <c r="AD232" i="3"/>
  <c r="AD231" i="3"/>
  <c r="AD230" i="3"/>
  <c r="AD229" i="3"/>
  <c r="AD228" i="3"/>
  <c r="AD227" i="3"/>
  <c r="AD226" i="3"/>
  <c r="AD225" i="3"/>
  <c r="AD224" i="3"/>
  <c r="AD223" i="3"/>
  <c r="AD222" i="3"/>
  <c r="AD221" i="3"/>
  <c r="AD220" i="3"/>
  <c r="AD219" i="3"/>
  <c r="AD218" i="3"/>
  <c r="AD217" i="3"/>
  <c r="AD216" i="3"/>
  <c r="AD52" i="3"/>
  <c r="AD51" i="3"/>
  <c r="AD50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D4" i="3"/>
  <c r="AD3" i="3"/>
  <c r="AD339" i="3"/>
  <c r="AD338" i="3"/>
  <c r="AD337" i="3"/>
  <c r="AD336" i="3"/>
  <c r="AD335" i="3"/>
  <c r="AD334" i="3"/>
  <c r="AD333" i="3"/>
  <c r="AD332" i="3"/>
  <c r="AD331" i="3"/>
  <c r="AD330" i="3"/>
  <c r="AD329" i="3"/>
  <c r="AD328" i="3"/>
  <c r="AD327" i="3"/>
  <c r="AD326" i="3"/>
  <c r="AD325" i="3"/>
  <c r="AD324" i="3"/>
  <c r="AD323" i="3"/>
  <c r="AD322" i="3"/>
  <c r="AD321" i="3"/>
  <c r="AD320" i="3"/>
  <c r="AD319" i="3"/>
  <c r="AD318" i="3"/>
  <c r="AD317" i="3"/>
  <c r="AD316" i="3"/>
  <c r="AD315" i="3"/>
  <c r="AD314" i="3"/>
  <c r="AD313" i="3"/>
  <c r="AD312" i="3"/>
  <c r="AD311" i="3"/>
  <c r="AD310" i="3"/>
  <c r="AD309" i="3"/>
  <c r="AD308" i="3"/>
  <c r="AD307" i="3"/>
  <c r="AD306" i="3"/>
  <c r="AD305" i="3"/>
  <c r="AD304" i="3"/>
  <c r="AD303" i="3"/>
  <c r="AD302" i="3"/>
  <c r="AD301" i="3"/>
  <c r="AD300" i="3"/>
  <c r="AD194" i="3"/>
  <c r="AD193" i="3"/>
  <c r="AD192" i="3"/>
  <c r="AD191" i="3"/>
  <c r="AD190" i="3"/>
  <c r="AD189" i="3"/>
  <c r="AD188" i="3"/>
  <c r="AD187" i="3"/>
  <c r="AD186" i="3"/>
  <c r="AD185" i="3"/>
  <c r="AD184" i="3"/>
  <c r="AD183" i="3"/>
  <c r="AD182" i="3"/>
  <c r="AD181" i="3"/>
  <c r="AD180" i="3"/>
  <c r="AD179" i="3"/>
  <c r="AD178" i="3"/>
  <c r="AD177" i="3"/>
  <c r="AD176" i="3"/>
  <c r="AD175" i="3"/>
  <c r="AD174" i="3"/>
  <c r="AD173" i="3"/>
  <c r="AD172" i="3"/>
  <c r="AD171" i="3"/>
  <c r="AD170" i="3"/>
  <c r="AD169" i="3"/>
  <c r="AD168" i="3"/>
  <c r="AD167" i="3"/>
  <c r="AD166" i="3"/>
  <c r="AD165" i="3"/>
  <c r="AD164" i="3"/>
  <c r="AD163" i="3"/>
  <c r="AD162" i="3"/>
  <c r="AD161" i="3"/>
  <c r="AD160" i="3"/>
  <c r="AD159" i="3"/>
  <c r="AD269" i="3"/>
  <c r="AD268" i="3"/>
  <c r="AD267" i="3"/>
  <c r="AD266" i="3"/>
  <c r="AD265" i="3"/>
  <c r="AD264" i="3"/>
  <c r="AD263" i="3"/>
  <c r="AD262" i="3"/>
  <c r="AD261" i="3"/>
  <c r="AD260" i="3"/>
  <c r="AD259" i="3"/>
  <c r="AD258" i="3"/>
  <c r="AD257" i="3"/>
  <c r="AD256" i="3"/>
  <c r="AD255" i="3"/>
  <c r="AD254" i="3"/>
  <c r="AD253" i="3"/>
  <c r="AD252" i="3"/>
  <c r="AD251" i="3"/>
  <c r="AD250" i="3"/>
  <c r="AD249" i="3"/>
  <c r="AD248" i="3"/>
  <c r="AD247" i="3"/>
  <c r="AD246" i="3"/>
  <c r="AD245" i="3"/>
  <c r="AD158" i="3"/>
  <c r="AD157" i="3"/>
  <c r="AD156" i="3"/>
  <c r="AD155" i="3"/>
  <c r="AD154" i="3"/>
  <c r="AD153" i="3"/>
  <c r="AD152" i="3"/>
  <c r="AD151" i="3"/>
  <c r="AD150" i="3"/>
  <c r="AD149" i="3"/>
  <c r="AD148" i="3"/>
  <c r="AD147" i="3"/>
  <c r="AD146" i="3"/>
  <c r="AD145" i="3"/>
  <c r="AD144" i="3"/>
  <c r="AD143" i="3"/>
  <c r="AD142" i="3"/>
  <c r="AD141" i="3"/>
  <c r="AD140" i="3"/>
  <c r="AD139" i="3"/>
  <c r="AD138" i="3"/>
  <c r="AD137" i="3"/>
  <c r="AD136" i="3"/>
  <c r="AD135" i="3"/>
  <c r="AD134" i="3"/>
  <c r="AD77" i="3"/>
  <c r="AD76" i="3"/>
  <c r="AD75" i="3"/>
  <c r="AD74" i="3"/>
  <c r="AD73" i="3"/>
  <c r="AD72" i="3"/>
  <c r="AD71" i="3"/>
  <c r="AD70" i="3"/>
  <c r="AD69" i="3"/>
  <c r="AD68" i="3"/>
  <c r="AD67" i="3"/>
  <c r="AD66" i="3"/>
  <c r="AD65" i="3"/>
  <c r="AD64" i="3"/>
  <c r="AD63" i="3"/>
  <c r="AD62" i="3"/>
  <c r="AD61" i="3"/>
  <c r="AD60" i="3"/>
  <c r="AD59" i="3"/>
  <c r="AD58" i="3"/>
  <c r="AD57" i="3"/>
  <c r="AD56" i="3"/>
  <c r="AD55" i="3"/>
  <c r="AD54" i="3"/>
  <c r="AD53" i="3"/>
  <c r="AD519" i="3"/>
  <c r="AD518" i="3"/>
  <c r="AD517" i="3"/>
  <c r="AD516" i="3"/>
  <c r="AD515" i="3"/>
  <c r="AD514" i="3"/>
  <c r="AD513" i="3"/>
  <c r="AD512" i="3"/>
  <c r="AD511" i="3"/>
  <c r="AD510" i="3"/>
  <c r="AD509" i="3"/>
  <c r="AD508" i="3"/>
  <c r="AD507" i="3"/>
  <c r="AD506" i="3"/>
  <c r="AD505" i="3"/>
  <c r="AD504" i="3"/>
  <c r="AD503" i="3"/>
  <c r="AD502" i="3"/>
  <c r="AD501" i="3"/>
  <c r="AD500" i="3"/>
  <c r="AD499" i="3"/>
  <c r="AD498" i="3"/>
  <c r="AD461" i="3"/>
  <c r="AD460" i="3"/>
  <c r="AD459" i="3"/>
  <c r="AD458" i="3"/>
  <c r="AD457" i="3"/>
  <c r="AD456" i="3"/>
  <c r="AD455" i="3"/>
  <c r="AD454" i="3"/>
  <c r="AD453" i="3"/>
  <c r="AD452" i="3"/>
  <c r="AD451" i="3"/>
  <c r="AD450" i="3"/>
  <c r="AD449" i="3"/>
  <c r="AD448" i="3"/>
  <c r="AD447" i="3"/>
  <c r="AD446" i="3"/>
  <c r="AD445" i="3"/>
  <c r="AD444" i="3"/>
  <c r="AD443" i="3"/>
  <c r="AD442" i="3"/>
  <c r="AD441" i="3"/>
  <c r="AD440" i="3"/>
  <c r="AD439" i="3"/>
  <c r="AD438" i="3"/>
  <c r="AD437" i="3"/>
  <c r="AD436" i="3"/>
  <c r="AD435" i="3"/>
  <c r="AD434" i="3"/>
  <c r="AD433" i="3"/>
  <c r="AD432" i="3"/>
  <c r="AD431" i="3"/>
  <c r="AD430" i="3"/>
  <c r="AD429" i="3"/>
  <c r="AD428" i="3"/>
  <c r="AD427" i="3"/>
  <c r="AD426" i="3"/>
  <c r="AD425" i="3"/>
  <c r="AD424" i="3"/>
  <c r="AD423" i="3"/>
  <c r="AD422" i="3"/>
  <c r="AD421" i="3"/>
  <c r="AD420" i="3"/>
  <c r="AD419" i="3"/>
  <c r="AD418" i="3"/>
  <c r="AD417" i="3"/>
  <c r="AD416" i="3"/>
  <c r="AD415" i="3"/>
  <c r="AD414" i="3"/>
  <c r="AD413" i="3"/>
  <c r="AD412" i="3"/>
  <c r="AD411" i="3"/>
  <c r="AD410" i="3"/>
  <c r="AD409" i="3"/>
  <c r="AD408" i="3"/>
  <c r="AD407" i="3"/>
  <c r="AD215" i="3"/>
  <c r="AD214" i="3"/>
  <c r="AD213" i="3"/>
  <c r="AD212" i="3"/>
  <c r="AD211" i="3"/>
  <c r="AD210" i="3"/>
  <c r="AD209" i="3"/>
  <c r="AD208" i="3"/>
  <c r="AD207" i="3"/>
  <c r="AD206" i="3"/>
  <c r="AD205" i="3"/>
  <c r="AD204" i="3"/>
  <c r="AD203" i="3"/>
  <c r="AD202" i="3"/>
  <c r="AD201" i="3"/>
  <c r="AD200" i="3"/>
  <c r="AD199" i="3"/>
  <c r="AD198" i="3"/>
  <c r="AD197" i="3"/>
  <c r="AD196" i="3"/>
  <c r="AD195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D133" i="3"/>
  <c r="AD132" i="3"/>
  <c r="AD131" i="3"/>
  <c r="AD130" i="3"/>
  <c r="AD129" i="3"/>
  <c r="AD128" i="3"/>
  <c r="AD127" i="3"/>
  <c r="AD126" i="3"/>
  <c r="AD125" i="3"/>
  <c r="AD124" i="3"/>
  <c r="AD123" i="3"/>
  <c r="AD122" i="3"/>
  <c r="AD121" i="3"/>
  <c r="AD120" i="3"/>
  <c r="AD119" i="3"/>
  <c r="AD118" i="3"/>
  <c r="AD117" i="3"/>
  <c r="AD116" i="3"/>
  <c r="AD115" i="3"/>
  <c r="AD114" i="3"/>
  <c r="AD113" i="3"/>
  <c r="AD112" i="3"/>
  <c r="AD111" i="3"/>
  <c r="AD110" i="3"/>
  <c r="AD109" i="3"/>
  <c r="AD108" i="3"/>
  <c r="AD107" i="3"/>
  <c r="AD106" i="3"/>
  <c r="AD105" i="3"/>
  <c r="AD104" i="3"/>
  <c r="AD103" i="3"/>
  <c r="AD102" i="3"/>
  <c r="AD101" i="3"/>
  <c r="AD100" i="3"/>
  <c r="AD99" i="3"/>
  <c r="AD98" i="3"/>
  <c r="AD97" i="3"/>
  <c r="AD96" i="3"/>
  <c r="AD95" i="3"/>
  <c r="AD94" i="3"/>
  <c r="AD93" i="3"/>
  <c r="AD92" i="3"/>
  <c r="AD91" i="3"/>
  <c r="AD90" i="3"/>
  <c r="AD89" i="3"/>
  <c r="AD88" i="3"/>
  <c r="AD87" i="3"/>
  <c r="AD86" i="3"/>
  <c r="AD85" i="3"/>
  <c r="AD84" i="3"/>
  <c r="AD83" i="3"/>
  <c r="AD82" i="3"/>
  <c r="AD81" i="3"/>
  <c r="AD80" i="3"/>
  <c r="AD79" i="3"/>
  <c r="AD78" i="3"/>
  <c r="M4" i="9" l="1"/>
  <c r="M5" i="9"/>
  <c r="M6" i="9"/>
  <c r="M7" i="9"/>
  <c r="M8" i="9"/>
  <c r="M10" i="9"/>
  <c r="M11" i="9"/>
  <c r="M12" i="9"/>
  <c r="M13" i="9"/>
  <c r="M14" i="9"/>
  <c r="M15" i="9"/>
  <c r="M16" i="9"/>
  <c r="M9" i="9"/>
  <c r="M17" i="9"/>
  <c r="M18" i="9"/>
  <c r="M19" i="9"/>
  <c r="M3" i="9"/>
  <c r="BL7" i="5" l="1"/>
  <c r="BG7" i="5"/>
  <c r="BH7" i="5"/>
  <c r="BI7" i="5"/>
  <c r="BJ7" i="5"/>
  <c r="BG3" i="5"/>
  <c r="BH3" i="5"/>
  <c r="BI3" i="5"/>
  <c r="BJ3" i="5"/>
  <c r="BJ5" i="5" s="1"/>
  <c r="BK3" i="5"/>
  <c r="BK7" i="5" s="1"/>
  <c r="BL3" i="5"/>
  <c r="BM3" i="5"/>
  <c r="BM7" i="5" s="1"/>
  <c r="BN3" i="5"/>
  <c r="BO3" i="5"/>
  <c r="BP3" i="5"/>
  <c r="BQ3" i="5"/>
  <c r="BQ7" i="5" s="1"/>
  <c r="BR3" i="5"/>
  <c r="BR7" i="5" s="1"/>
  <c r="BS3" i="5"/>
  <c r="BS7" i="5" s="1"/>
  <c r="BT3" i="5"/>
  <c r="BT7" i="5" s="1"/>
  <c r="BU3" i="5"/>
  <c r="BU7" i="5" s="1"/>
  <c r="BV3" i="5"/>
  <c r="BV5" i="5" s="1"/>
  <c r="BW3" i="5"/>
  <c r="BX3" i="5"/>
  <c r="BX5" i="5" s="1"/>
  <c r="BY3" i="5"/>
  <c r="BY7" i="5" s="1"/>
  <c r="BZ3" i="5"/>
  <c r="BZ7" i="5" s="1"/>
  <c r="CA3" i="5"/>
  <c r="CA7" i="5" s="1"/>
  <c r="CB3" i="5"/>
  <c r="CB7" i="5" s="1"/>
  <c r="CC3" i="5"/>
  <c r="CC7" i="5" s="1"/>
  <c r="CD3" i="5"/>
  <c r="CD7" i="5" s="1"/>
  <c r="CE3" i="5"/>
  <c r="CF3" i="5"/>
  <c r="CF7" i="5" s="1"/>
  <c r="CG3" i="5"/>
  <c r="CG7" i="5" s="1"/>
  <c r="CH3" i="5"/>
  <c r="CH7" i="5" s="1"/>
  <c r="CI3" i="5"/>
  <c r="CI7" i="5" s="1"/>
  <c r="CJ3" i="5"/>
  <c r="CJ7" i="5" s="1"/>
  <c r="CK3" i="5"/>
  <c r="CK7" i="5" s="1"/>
  <c r="CL3" i="5"/>
  <c r="CL5" i="5" s="1"/>
  <c r="CM3" i="5"/>
  <c r="CN3" i="5"/>
  <c r="CN7" i="5" s="1"/>
  <c r="CO3" i="5"/>
  <c r="CO7" i="5" s="1"/>
  <c r="CP3" i="5"/>
  <c r="CP7" i="5" s="1"/>
  <c r="CQ3" i="5"/>
  <c r="CQ7" i="5" s="1"/>
  <c r="CR3" i="5"/>
  <c r="CR7" i="5" s="1"/>
  <c r="CS3" i="5"/>
  <c r="CS7" i="5" s="1"/>
  <c r="CT3" i="5"/>
  <c r="CT5" i="5" s="1"/>
  <c r="CU3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BG5" i="5"/>
  <c r="BH5" i="5"/>
  <c r="BI5" i="5"/>
  <c r="BN5" i="5"/>
  <c r="BO5" i="5"/>
  <c r="BP5" i="5"/>
  <c r="BU5" i="5"/>
  <c r="BW5" i="5"/>
  <c r="CB5" i="5"/>
  <c r="CD5" i="5"/>
  <c r="CE5" i="5"/>
  <c r="CI5" i="5"/>
  <c r="CK5" i="5"/>
  <c r="CM5" i="5"/>
  <c r="CR5" i="5"/>
  <c r="CS5" i="5"/>
  <c r="CU5" i="5"/>
  <c r="BN7" i="5"/>
  <c r="BO7" i="5"/>
  <c r="BP7" i="5"/>
  <c r="BW7" i="5"/>
  <c r="BX7" i="5"/>
  <c r="CE7" i="5"/>
  <c r="CL7" i="5"/>
  <c r="CM7" i="5"/>
  <c r="CT7" i="5"/>
  <c r="CU7" i="5"/>
  <c r="BF4" i="5"/>
  <c r="BF3" i="5"/>
  <c r="BF7" i="5" s="1"/>
  <c r="BV7" i="5" l="1"/>
  <c r="CJ5" i="5"/>
  <c r="BT5" i="5"/>
  <c r="CQ5" i="5"/>
  <c r="CC5" i="5"/>
  <c r="CA5" i="5"/>
  <c r="BM5" i="5"/>
  <c r="CP5" i="5"/>
  <c r="BS5" i="5"/>
  <c r="BF5" i="5"/>
  <c r="CO5" i="5"/>
  <c r="CG5" i="5"/>
  <c r="BY5" i="5"/>
  <c r="BR5" i="5"/>
  <c r="BK5" i="5"/>
  <c r="BZ5" i="5"/>
  <c r="CN5" i="5"/>
  <c r="CF5" i="5"/>
  <c r="BQ5" i="5"/>
  <c r="CH5" i="5"/>
  <c r="BL5" i="5"/>
  <c r="Q648" i="4"/>
  <c r="Q647" i="4"/>
  <c r="Q646" i="4"/>
  <c r="Q645" i="4"/>
  <c r="Q644" i="4"/>
  <c r="Q643" i="4"/>
  <c r="Q642" i="4"/>
  <c r="Q641" i="4"/>
  <c r="Q640" i="4"/>
  <c r="Q639" i="4"/>
  <c r="Q638" i="4"/>
  <c r="Q637" i="4"/>
  <c r="Q636" i="4"/>
  <c r="Q635" i="4"/>
  <c r="Q634" i="4"/>
  <c r="Q633" i="4"/>
  <c r="Q632" i="4"/>
  <c r="Q631" i="4"/>
  <c r="Q630" i="4"/>
  <c r="Q629" i="4"/>
  <c r="Q628" i="4"/>
  <c r="Q627" i="4"/>
  <c r="Q626" i="4"/>
  <c r="Q625" i="4"/>
  <c r="Q624" i="4"/>
  <c r="Q623" i="4"/>
  <c r="Q622" i="4"/>
  <c r="Q621" i="4"/>
  <c r="Q620" i="4"/>
  <c r="Q619" i="4"/>
  <c r="Q618" i="4"/>
  <c r="Q617" i="4"/>
  <c r="Q616" i="4"/>
  <c r="Q615" i="4"/>
  <c r="Q614" i="4"/>
  <c r="Q613" i="4"/>
  <c r="Q612" i="4"/>
  <c r="Q611" i="4"/>
  <c r="Q610" i="4"/>
  <c r="Q609" i="4"/>
  <c r="Q608" i="4"/>
  <c r="Q607" i="4"/>
  <c r="Q606" i="4"/>
  <c r="Q605" i="4"/>
  <c r="Q604" i="4"/>
  <c r="Q603" i="4"/>
  <c r="Q602" i="4"/>
  <c r="Q601" i="4"/>
  <c r="Q600" i="4"/>
  <c r="Q599" i="4"/>
  <c r="Q598" i="4"/>
  <c r="Q597" i="4"/>
  <c r="Q596" i="4"/>
  <c r="Q595" i="4"/>
  <c r="Q594" i="4"/>
  <c r="Q593" i="4"/>
  <c r="Q592" i="4"/>
  <c r="Q591" i="4"/>
  <c r="Q590" i="4"/>
  <c r="Q589" i="4"/>
  <c r="Q588" i="4"/>
  <c r="Q587" i="4"/>
  <c r="Q586" i="4"/>
  <c r="Q585" i="4"/>
  <c r="Q584" i="4"/>
  <c r="Q583" i="4"/>
  <c r="Q582" i="4"/>
  <c r="Q581" i="4"/>
  <c r="Q580" i="4"/>
  <c r="Q579" i="4"/>
  <c r="Q578" i="4"/>
  <c r="Q577" i="4"/>
  <c r="Q576" i="4"/>
  <c r="Q575" i="4"/>
  <c r="Q574" i="4"/>
  <c r="Q573" i="4"/>
  <c r="Q572" i="4"/>
  <c r="Q571" i="4"/>
  <c r="Q570" i="4"/>
  <c r="Q569" i="4"/>
  <c r="Q427" i="4"/>
  <c r="Q426" i="4"/>
  <c r="Q425" i="4"/>
  <c r="Q424" i="4"/>
  <c r="Q423" i="4"/>
  <c r="Q422" i="4"/>
  <c r="Q421" i="4"/>
  <c r="Q420" i="4"/>
  <c r="Q419" i="4"/>
  <c r="Q418" i="4"/>
  <c r="Q417" i="4"/>
  <c r="Q416" i="4"/>
  <c r="Q415" i="4"/>
  <c r="Q414" i="4"/>
  <c r="Q413" i="4"/>
  <c r="Q412" i="4"/>
  <c r="Q411" i="4"/>
  <c r="Q410" i="4"/>
  <c r="Q409" i="4"/>
  <c r="Q408" i="4"/>
  <c r="Q407" i="4"/>
  <c r="Q406" i="4"/>
  <c r="Q405" i="4"/>
  <c r="Q404" i="4"/>
  <c r="Q403" i="4"/>
  <c r="Q402" i="4"/>
  <c r="Q401" i="4"/>
  <c r="Q400" i="4"/>
  <c r="Q399" i="4"/>
  <c r="Q398" i="4"/>
  <c r="Q397" i="4"/>
  <c r="Q396" i="4"/>
  <c r="Q395" i="4"/>
  <c r="Q394" i="4"/>
  <c r="Q393" i="4"/>
  <c r="Q392" i="4"/>
  <c r="Q391" i="4"/>
  <c r="Q390" i="4"/>
  <c r="Q389" i="4"/>
  <c r="Q388" i="4"/>
  <c r="Q320" i="4"/>
  <c r="Q319" i="4"/>
  <c r="Q318" i="4"/>
  <c r="Q317" i="4"/>
  <c r="Q316" i="4"/>
  <c r="Q315" i="4"/>
  <c r="Q314" i="4"/>
  <c r="Q313" i="4"/>
  <c r="Q312" i="4"/>
  <c r="Q311" i="4"/>
  <c r="Q310" i="4"/>
  <c r="Q309" i="4"/>
  <c r="Q308" i="4"/>
  <c r="Q307" i="4"/>
  <c r="Q306" i="4"/>
  <c r="Q305" i="4"/>
  <c r="Q304" i="4"/>
  <c r="Q303" i="4"/>
  <c r="Q302" i="4"/>
  <c r="Q301" i="4"/>
  <c r="Q233" i="4"/>
  <c r="Q232" i="4"/>
  <c r="Q231" i="4"/>
  <c r="Q230" i="4"/>
  <c r="Q229" i="4"/>
  <c r="Q228" i="4"/>
  <c r="Q227" i="4"/>
  <c r="Q226" i="4"/>
  <c r="Q225" i="4"/>
  <c r="Q224" i="4"/>
  <c r="Q223" i="4"/>
  <c r="Q222" i="4"/>
  <c r="Q221" i="4"/>
  <c r="Q220" i="4"/>
  <c r="Q219" i="4"/>
  <c r="Q218" i="4"/>
  <c r="Q217" i="4"/>
  <c r="Q216" i="4"/>
  <c r="Q215" i="4"/>
  <c r="Q214" i="4"/>
  <c r="Q213" i="4"/>
  <c r="Q212" i="4"/>
  <c r="AF211" i="4"/>
  <c r="AE211" i="4"/>
  <c r="AD211" i="4"/>
  <c r="AC211" i="4"/>
  <c r="AB211" i="4"/>
  <c r="AA211" i="4"/>
  <c r="Z211" i="4"/>
  <c r="Y211" i="4"/>
  <c r="X211" i="4"/>
  <c r="Q211" i="4"/>
  <c r="Q210" i="4"/>
  <c r="AC209" i="4"/>
  <c r="Q209" i="4"/>
  <c r="Q208" i="4"/>
  <c r="AF207" i="4"/>
  <c r="AF210" i="4" s="1"/>
  <c r="AE207" i="4"/>
  <c r="AE210" i="4" s="1"/>
  <c r="AD207" i="4"/>
  <c r="AD210" i="4" s="1"/>
  <c r="AC207" i="4"/>
  <c r="AC210" i="4" s="1"/>
  <c r="AB207" i="4"/>
  <c r="AB210" i="4" s="1"/>
  <c r="AA207" i="4"/>
  <c r="AA210" i="4" s="1"/>
  <c r="Z207" i="4"/>
  <c r="Z210" i="4" s="1"/>
  <c r="Y207" i="4"/>
  <c r="Y209" i="4" s="1"/>
  <c r="X207" i="4"/>
  <c r="X209" i="4" s="1"/>
  <c r="Q207" i="4"/>
  <c r="Q206" i="4"/>
  <c r="Q205" i="4"/>
  <c r="Q204" i="4"/>
  <c r="Q203" i="4"/>
  <c r="Q202" i="4"/>
  <c r="Q201" i="4"/>
  <c r="Q200" i="4"/>
  <c r="Q199" i="4"/>
  <c r="Q198" i="4"/>
  <c r="Q197" i="4"/>
  <c r="Q196" i="4"/>
  <c r="Q195" i="4"/>
  <c r="Q194" i="4"/>
  <c r="Q193" i="4"/>
  <c r="Q192" i="4"/>
  <c r="Q191" i="4"/>
  <c r="Q190" i="4"/>
  <c r="Q189" i="4"/>
  <c r="Q188" i="4"/>
  <c r="Q187" i="4"/>
  <c r="Q186" i="4"/>
  <c r="Q185" i="4"/>
  <c r="Q184" i="4"/>
  <c r="Q183" i="4"/>
  <c r="Q182" i="4"/>
  <c r="Q181" i="4"/>
  <c r="Q180" i="4"/>
  <c r="Q179" i="4"/>
  <c r="Q178" i="4"/>
  <c r="Q177" i="4"/>
  <c r="Q176" i="4"/>
  <c r="Q175" i="4"/>
  <c r="Q174" i="4"/>
  <c r="Q173" i="4"/>
  <c r="Q172" i="4"/>
  <c r="Q171" i="4"/>
  <c r="Q170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AF118" i="4"/>
  <c r="AE118" i="4"/>
  <c r="AD118" i="4"/>
  <c r="AD5" i="4" s="1"/>
  <c r="AC118" i="4"/>
  <c r="AC5" i="4" s="1"/>
  <c r="AB118" i="4"/>
  <c r="AA118" i="4"/>
  <c r="Z118" i="4"/>
  <c r="Y118" i="4"/>
  <c r="X118" i="4"/>
  <c r="AF114" i="4"/>
  <c r="AF116" i="4" s="1"/>
  <c r="AF3" i="4" s="1"/>
  <c r="AE114" i="4"/>
  <c r="AE117" i="4" s="1"/>
  <c r="AD114" i="4"/>
  <c r="AD117" i="4" s="1"/>
  <c r="AC114" i="4"/>
  <c r="AC116" i="4" s="1"/>
  <c r="AB114" i="4"/>
  <c r="AB117" i="4" s="1"/>
  <c r="AA114" i="4"/>
  <c r="AA117" i="4" s="1"/>
  <c r="Z114" i="4"/>
  <c r="Z116" i="4" s="1"/>
  <c r="Y114" i="4"/>
  <c r="Y116" i="4" s="1"/>
  <c r="X114" i="4"/>
  <c r="X116" i="4" s="1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AK42" i="3"/>
  <c r="AJ42" i="3"/>
  <c r="AI42" i="3"/>
  <c r="AH42" i="3"/>
  <c r="AF42" i="3"/>
  <c r="AK515" i="3"/>
  <c r="AJ515" i="3"/>
  <c r="AI515" i="3"/>
  <c r="AH515" i="3"/>
  <c r="AF515" i="3"/>
  <c r="AK513" i="3"/>
  <c r="AJ513" i="3"/>
  <c r="AI513" i="3"/>
  <c r="AH513" i="3"/>
  <c r="AF513" i="3"/>
  <c r="AK511" i="3"/>
  <c r="AJ511" i="3"/>
  <c r="AI511" i="3"/>
  <c r="AH511" i="3"/>
  <c r="AF511" i="3"/>
  <c r="AK509" i="3"/>
  <c r="AJ509" i="3"/>
  <c r="AI509" i="3"/>
  <c r="AH509" i="3"/>
  <c r="AF509" i="3"/>
  <c r="AK507" i="3"/>
  <c r="AJ507" i="3"/>
  <c r="AI507" i="3"/>
  <c r="AH507" i="3"/>
  <c r="AF507" i="3"/>
  <c r="AK505" i="3"/>
  <c r="AJ505" i="3"/>
  <c r="AI505" i="3"/>
  <c r="AH505" i="3"/>
  <c r="AF505" i="3"/>
  <c r="AK503" i="3"/>
  <c r="AJ503" i="3"/>
  <c r="AI503" i="3"/>
  <c r="AH503" i="3"/>
  <c r="AF503" i="3"/>
  <c r="AK501" i="3"/>
  <c r="AJ501" i="3"/>
  <c r="AI501" i="3"/>
  <c r="AH501" i="3"/>
  <c r="AF501" i="3"/>
  <c r="AK499" i="3"/>
  <c r="AJ499" i="3"/>
  <c r="AI499" i="3"/>
  <c r="AH499" i="3"/>
  <c r="AF499" i="3"/>
  <c r="AK491" i="3"/>
  <c r="AJ491" i="3"/>
  <c r="AI491" i="3"/>
  <c r="AH491" i="3"/>
  <c r="AF491" i="3"/>
  <c r="AK489" i="3"/>
  <c r="AJ489" i="3"/>
  <c r="AI489" i="3"/>
  <c r="AH489" i="3"/>
  <c r="AF489" i="3"/>
  <c r="AK487" i="3"/>
  <c r="AJ487" i="3"/>
  <c r="AI487" i="3"/>
  <c r="AH487" i="3"/>
  <c r="AF487" i="3"/>
  <c r="AK485" i="3"/>
  <c r="AJ485" i="3"/>
  <c r="AI485" i="3"/>
  <c r="AH485" i="3"/>
  <c r="AF485" i="3"/>
  <c r="AK483" i="3"/>
  <c r="AJ483" i="3"/>
  <c r="AI483" i="3"/>
  <c r="AH483" i="3"/>
  <c r="AF483" i="3"/>
  <c r="AK481" i="3"/>
  <c r="AJ481" i="3"/>
  <c r="AI481" i="3"/>
  <c r="AH481" i="3"/>
  <c r="AF481" i="3"/>
  <c r="AK479" i="3"/>
  <c r="AJ479" i="3"/>
  <c r="AI479" i="3"/>
  <c r="AH479" i="3"/>
  <c r="AF479" i="3"/>
  <c r="AK477" i="3"/>
  <c r="AJ477" i="3"/>
  <c r="AI477" i="3"/>
  <c r="AH477" i="3"/>
  <c r="AF477" i="3"/>
  <c r="AK475" i="3"/>
  <c r="AJ475" i="3"/>
  <c r="AI475" i="3"/>
  <c r="AH475" i="3"/>
  <c r="AF475" i="3"/>
  <c r="AK473" i="3"/>
  <c r="AJ473" i="3"/>
  <c r="AI473" i="3"/>
  <c r="AH473" i="3"/>
  <c r="AF473" i="3"/>
  <c r="AK471" i="3"/>
  <c r="AJ471" i="3"/>
  <c r="AI471" i="3"/>
  <c r="AH471" i="3"/>
  <c r="AF471" i="3"/>
  <c r="AK469" i="3"/>
  <c r="AJ469" i="3"/>
  <c r="AI469" i="3"/>
  <c r="AH469" i="3"/>
  <c r="AF469" i="3"/>
  <c r="AK467" i="3"/>
  <c r="AJ467" i="3"/>
  <c r="AI467" i="3"/>
  <c r="AH467" i="3"/>
  <c r="AF467" i="3"/>
  <c r="AK465" i="3"/>
  <c r="AJ465" i="3"/>
  <c r="AI465" i="3"/>
  <c r="AH465" i="3"/>
  <c r="AF465" i="3"/>
  <c r="AK463" i="3"/>
  <c r="AJ463" i="3"/>
  <c r="AI463" i="3"/>
  <c r="AH463" i="3"/>
  <c r="AF463" i="3"/>
  <c r="AK457" i="3"/>
  <c r="AJ457" i="3"/>
  <c r="AI457" i="3"/>
  <c r="AH457" i="3"/>
  <c r="AF457" i="3"/>
  <c r="AK455" i="3"/>
  <c r="AJ455" i="3"/>
  <c r="AI455" i="3"/>
  <c r="AH455" i="3"/>
  <c r="AF455" i="3"/>
  <c r="AK453" i="3"/>
  <c r="AJ453" i="3"/>
  <c r="AI453" i="3"/>
  <c r="AH453" i="3"/>
  <c r="AF453" i="3"/>
  <c r="AK451" i="3"/>
  <c r="AJ451" i="3"/>
  <c r="AI451" i="3"/>
  <c r="AH451" i="3"/>
  <c r="AF451" i="3"/>
  <c r="AK449" i="3"/>
  <c r="AJ449" i="3"/>
  <c r="AI449" i="3"/>
  <c r="AH449" i="3"/>
  <c r="AF449" i="3"/>
  <c r="AK447" i="3"/>
  <c r="AJ447" i="3"/>
  <c r="AI447" i="3"/>
  <c r="AH447" i="3"/>
  <c r="AF447" i="3"/>
  <c r="AK445" i="3"/>
  <c r="AJ445" i="3"/>
  <c r="AI445" i="3"/>
  <c r="AH445" i="3"/>
  <c r="AF445" i="3"/>
  <c r="AK443" i="3"/>
  <c r="AJ443" i="3"/>
  <c r="AI443" i="3"/>
  <c r="AH443" i="3"/>
  <c r="AF443" i="3"/>
  <c r="AK441" i="3"/>
  <c r="AJ441" i="3"/>
  <c r="AI441" i="3"/>
  <c r="AH441" i="3"/>
  <c r="AF441" i="3"/>
  <c r="AK439" i="3"/>
  <c r="AJ439" i="3"/>
  <c r="AI439" i="3"/>
  <c r="AH439" i="3"/>
  <c r="AF439" i="3"/>
  <c r="AK437" i="3"/>
  <c r="AJ437" i="3"/>
  <c r="AI437" i="3"/>
  <c r="AH437" i="3"/>
  <c r="AF437" i="3"/>
  <c r="AK430" i="3"/>
  <c r="AJ430" i="3"/>
  <c r="AI430" i="3"/>
  <c r="AH430" i="3"/>
  <c r="AF430" i="3"/>
  <c r="AK428" i="3"/>
  <c r="AJ428" i="3"/>
  <c r="AI428" i="3"/>
  <c r="AH428" i="3"/>
  <c r="AF428" i="3"/>
  <c r="AK426" i="3"/>
  <c r="AJ426" i="3"/>
  <c r="AI426" i="3"/>
  <c r="AH426" i="3"/>
  <c r="AF426" i="3"/>
  <c r="AK424" i="3"/>
  <c r="AJ424" i="3"/>
  <c r="AI424" i="3"/>
  <c r="AH424" i="3"/>
  <c r="AF424" i="3"/>
  <c r="AK422" i="3"/>
  <c r="AJ422" i="3"/>
  <c r="AI422" i="3"/>
  <c r="AH422" i="3"/>
  <c r="AF422" i="3"/>
  <c r="AK420" i="3"/>
  <c r="AJ420" i="3"/>
  <c r="AI420" i="3"/>
  <c r="AH420" i="3"/>
  <c r="AF420" i="3"/>
  <c r="AK418" i="3"/>
  <c r="AJ418" i="3"/>
  <c r="AI418" i="3"/>
  <c r="AH418" i="3"/>
  <c r="AF418" i="3"/>
  <c r="AK416" i="3"/>
  <c r="AJ416" i="3"/>
  <c r="AI416" i="3"/>
  <c r="AH416" i="3"/>
  <c r="AF416" i="3"/>
  <c r="AK414" i="3"/>
  <c r="AJ414" i="3"/>
  <c r="AI414" i="3"/>
  <c r="AH414" i="3"/>
  <c r="AF414" i="3"/>
  <c r="AK412" i="3"/>
  <c r="AJ412" i="3"/>
  <c r="AI412" i="3"/>
  <c r="AH412" i="3"/>
  <c r="AF412" i="3"/>
  <c r="AK410" i="3"/>
  <c r="AJ410" i="3"/>
  <c r="AI410" i="3"/>
  <c r="AH410" i="3"/>
  <c r="AF410" i="3"/>
  <c r="AK408" i="3"/>
  <c r="AJ408" i="3"/>
  <c r="AI408" i="3"/>
  <c r="AH408" i="3"/>
  <c r="AF408" i="3"/>
  <c r="AK401" i="3"/>
  <c r="AJ401" i="3"/>
  <c r="AI401" i="3"/>
  <c r="AH401" i="3"/>
  <c r="AF401" i="3"/>
  <c r="AK399" i="3"/>
  <c r="AJ399" i="3"/>
  <c r="AI399" i="3"/>
  <c r="AH399" i="3"/>
  <c r="AF399" i="3"/>
  <c r="AK397" i="3"/>
  <c r="AJ397" i="3"/>
  <c r="AI397" i="3"/>
  <c r="AH397" i="3"/>
  <c r="AF397" i="3"/>
  <c r="AK395" i="3"/>
  <c r="AJ395" i="3"/>
  <c r="AI395" i="3"/>
  <c r="AH395" i="3"/>
  <c r="AF395" i="3"/>
  <c r="AK393" i="3"/>
  <c r="AJ393" i="3"/>
  <c r="AI393" i="3"/>
  <c r="AH393" i="3"/>
  <c r="AF393" i="3"/>
  <c r="AK391" i="3"/>
  <c r="AJ391" i="3"/>
  <c r="AI391" i="3"/>
  <c r="AH391" i="3"/>
  <c r="AF391" i="3"/>
  <c r="AK389" i="3"/>
  <c r="AJ389" i="3"/>
  <c r="AI389" i="3"/>
  <c r="AH389" i="3"/>
  <c r="AF389" i="3"/>
  <c r="AK387" i="3"/>
  <c r="AJ387" i="3"/>
  <c r="AI387" i="3"/>
  <c r="AH387" i="3"/>
  <c r="AF387" i="3"/>
  <c r="AK385" i="3"/>
  <c r="AJ385" i="3"/>
  <c r="AI385" i="3"/>
  <c r="AH385" i="3"/>
  <c r="AF385" i="3"/>
  <c r="AK383" i="3"/>
  <c r="AJ383" i="3"/>
  <c r="AI383" i="3"/>
  <c r="AH383" i="3"/>
  <c r="AF383" i="3"/>
  <c r="AK381" i="3"/>
  <c r="AJ381" i="3"/>
  <c r="AI381" i="3"/>
  <c r="AH381" i="3"/>
  <c r="AF381" i="3"/>
  <c r="AK379" i="3"/>
  <c r="AJ379" i="3"/>
  <c r="AI379" i="3"/>
  <c r="AH379" i="3"/>
  <c r="AF379" i="3"/>
  <c r="AK369" i="3"/>
  <c r="AJ369" i="3"/>
  <c r="AI369" i="3"/>
  <c r="AH369" i="3"/>
  <c r="AF369" i="3"/>
  <c r="AK367" i="3"/>
  <c r="AJ367" i="3"/>
  <c r="AI367" i="3"/>
  <c r="AH367" i="3"/>
  <c r="AF367" i="3"/>
  <c r="AK365" i="3"/>
  <c r="AJ365" i="3"/>
  <c r="AI365" i="3"/>
  <c r="AH365" i="3"/>
  <c r="AF365" i="3"/>
  <c r="AK363" i="3"/>
  <c r="AJ363" i="3"/>
  <c r="AI363" i="3"/>
  <c r="AH363" i="3"/>
  <c r="AF363" i="3"/>
  <c r="AK361" i="3"/>
  <c r="AJ361" i="3"/>
  <c r="AI361" i="3"/>
  <c r="AH361" i="3"/>
  <c r="AF361" i="3"/>
  <c r="AK359" i="3"/>
  <c r="AJ359" i="3"/>
  <c r="AI359" i="3"/>
  <c r="AH359" i="3"/>
  <c r="AF359" i="3"/>
  <c r="AK357" i="3"/>
  <c r="AJ357" i="3"/>
  <c r="AI357" i="3"/>
  <c r="AH357" i="3"/>
  <c r="AF357" i="3"/>
  <c r="AK355" i="3"/>
  <c r="AJ355" i="3"/>
  <c r="AI355" i="3"/>
  <c r="AH355" i="3"/>
  <c r="AF355" i="3"/>
  <c r="AK353" i="3"/>
  <c r="AJ353" i="3"/>
  <c r="AI353" i="3"/>
  <c r="AH353" i="3"/>
  <c r="AF353" i="3"/>
  <c r="AK351" i="3"/>
  <c r="AJ351" i="3"/>
  <c r="AI351" i="3"/>
  <c r="AH351" i="3"/>
  <c r="AF351" i="3"/>
  <c r="AK349" i="3"/>
  <c r="AJ349" i="3"/>
  <c r="AI349" i="3"/>
  <c r="AH349" i="3"/>
  <c r="AF349" i="3"/>
  <c r="AK347" i="3"/>
  <c r="AJ347" i="3"/>
  <c r="AI347" i="3"/>
  <c r="AH347" i="3"/>
  <c r="AF347" i="3"/>
  <c r="AK345" i="3"/>
  <c r="AJ345" i="3"/>
  <c r="AI345" i="3"/>
  <c r="AH345" i="3"/>
  <c r="AF345" i="3"/>
  <c r="AK343" i="3"/>
  <c r="AJ343" i="3"/>
  <c r="AI343" i="3"/>
  <c r="AH343" i="3"/>
  <c r="AF343" i="3"/>
  <c r="AK341" i="3"/>
  <c r="AJ341" i="3"/>
  <c r="AI341" i="3"/>
  <c r="AH341" i="3"/>
  <c r="AF341" i="3"/>
  <c r="AK329" i="3"/>
  <c r="AJ329" i="3"/>
  <c r="AI329" i="3"/>
  <c r="AH329" i="3"/>
  <c r="AF329" i="3"/>
  <c r="AK327" i="3"/>
  <c r="AJ327" i="3"/>
  <c r="AI327" i="3"/>
  <c r="AH327" i="3"/>
  <c r="AF327" i="3"/>
  <c r="AK325" i="3"/>
  <c r="AJ325" i="3"/>
  <c r="AI325" i="3"/>
  <c r="AH325" i="3"/>
  <c r="AF325" i="3"/>
  <c r="AK323" i="3"/>
  <c r="AJ323" i="3"/>
  <c r="AI323" i="3"/>
  <c r="AH323" i="3"/>
  <c r="AF323" i="3"/>
  <c r="AK321" i="3"/>
  <c r="AJ321" i="3"/>
  <c r="AI321" i="3"/>
  <c r="AH321" i="3"/>
  <c r="AF321" i="3"/>
  <c r="AK319" i="3"/>
  <c r="AJ319" i="3"/>
  <c r="AI319" i="3"/>
  <c r="AH319" i="3"/>
  <c r="AF319" i="3"/>
  <c r="AK317" i="3"/>
  <c r="AJ317" i="3"/>
  <c r="AI317" i="3"/>
  <c r="AH317" i="3"/>
  <c r="AF317" i="3"/>
  <c r="AK315" i="3"/>
  <c r="AJ315" i="3"/>
  <c r="AI315" i="3"/>
  <c r="AH315" i="3"/>
  <c r="AF315" i="3"/>
  <c r="AK313" i="3"/>
  <c r="AJ313" i="3"/>
  <c r="AI313" i="3"/>
  <c r="AH313" i="3"/>
  <c r="AF313" i="3"/>
  <c r="AK311" i="3"/>
  <c r="AJ311" i="3"/>
  <c r="AI311" i="3"/>
  <c r="AH311" i="3"/>
  <c r="AF311" i="3"/>
  <c r="AK309" i="3"/>
  <c r="AJ309" i="3"/>
  <c r="AI309" i="3"/>
  <c r="AH309" i="3"/>
  <c r="AF309" i="3"/>
  <c r="AK307" i="3"/>
  <c r="AJ307" i="3"/>
  <c r="AI307" i="3"/>
  <c r="AH307" i="3"/>
  <c r="AF307" i="3"/>
  <c r="AK305" i="3"/>
  <c r="AJ305" i="3"/>
  <c r="AI305" i="3"/>
  <c r="AH305" i="3"/>
  <c r="AF305" i="3"/>
  <c r="AK303" i="3"/>
  <c r="AJ303" i="3"/>
  <c r="AI303" i="3"/>
  <c r="AH303" i="3"/>
  <c r="AF303" i="3"/>
  <c r="AK301" i="3"/>
  <c r="AJ301" i="3"/>
  <c r="AI301" i="3"/>
  <c r="AH301" i="3"/>
  <c r="AF301" i="3"/>
  <c r="AK294" i="3"/>
  <c r="AJ294" i="3"/>
  <c r="AI294" i="3"/>
  <c r="AH294" i="3"/>
  <c r="AF294" i="3"/>
  <c r="AK292" i="3"/>
  <c r="AJ292" i="3"/>
  <c r="AI292" i="3"/>
  <c r="AH292" i="3"/>
  <c r="AF292" i="3"/>
  <c r="AK290" i="3"/>
  <c r="AJ290" i="3"/>
  <c r="AI290" i="3"/>
  <c r="AH290" i="3"/>
  <c r="AF290" i="3"/>
  <c r="AK288" i="3"/>
  <c r="AJ288" i="3"/>
  <c r="AI288" i="3"/>
  <c r="AH288" i="3"/>
  <c r="AF288" i="3"/>
  <c r="AK286" i="3"/>
  <c r="AJ286" i="3"/>
  <c r="AI286" i="3"/>
  <c r="AH286" i="3"/>
  <c r="AF286" i="3"/>
  <c r="AK284" i="3"/>
  <c r="AJ284" i="3"/>
  <c r="AI284" i="3"/>
  <c r="AH284" i="3"/>
  <c r="AF284" i="3"/>
  <c r="AK282" i="3"/>
  <c r="AJ282" i="3"/>
  <c r="AI282" i="3"/>
  <c r="AH282" i="3"/>
  <c r="AF282" i="3"/>
  <c r="AK280" i="3"/>
  <c r="AJ280" i="3"/>
  <c r="AI280" i="3"/>
  <c r="AH280" i="3"/>
  <c r="AF280" i="3"/>
  <c r="AK278" i="3"/>
  <c r="AJ278" i="3"/>
  <c r="AI278" i="3"/>
  <c r="AH278" i="3"/>
  <c r="AF278" i="3"/>
  <c r="AK276" i="3"/>
  <c r="AJ276" i="3"/>
  <c r="AI276" i="3"/>
  <c r="AH276" i="3"/>
  <c r="AF276" i="3"/>
  <c r="AK273" i="3"/>
  <c r="AJ273" i="3"/>
  <c r="AI273" i="3"/>
  <c r="AH273" i="3"/>
  <c r="AF273" i="3"/>
  <c r="AK271" i="3"/>
  <c r="AJ271" i="3"/>
  <c r="AI271" i="3"/>
  <c r="AH271" i="3"/>
  <c r="AF271" i="3"/>
  <c r="AK264" i="3"/>
  <c r="AJ264" i="3"/>
  <c r="AI264" i="3"/>
  <c r="AH264" i="3"/>
  <c r="AF264" i="3"/>
  <c r="AK262" i="3"/>
  <c r="AJ262" i="3"/>
  <c r="AI262" i="3"/>
  <c r="AH262" i="3"/>
  <c r="AF262" i="3"/>
  <c r="AK260" i="3"/>
  <c r="AJ260" i="3"/>
  <c r="AI260" i="3"/>
  <c r="AH260" i="3"/>
  <c r="AF260" i="3"/>
  <c r="AK258" i="3"/>
  <c r="AJ258" i="3"/>
  <c r="AI258" i="3"/>
  <c r="AH258" i="3"/>
  <c r="AF258" i="3"/>
  <c r="AK256" i="3"/>
  <c r="AJ256" i="3"/>
  <c r="AI256" i="3"/>
  <c r="AH256" i="3"/>
  <c r="AF256" i="3"/>
  <c r="AK254" i="3"/>
  <c r="AJ254" i="3"/>
  <c r="AI254" i="3"/>
  <c r="AH254" i="3"/>
  <c r="AF254" i="3"/>
  <c r="AK252" i="3"/>
  <c r="AJ252" i="3"/>
  <c r="AI252" i="3"/>
  <c r="AH252" i="3"/>
  <c r="AF252" i="3"/>
  <c r="AK250" i="3"/>
  <c r="AJ250" i="3"/>
  <c r="AI250" i="3"/>
  <c r="AH250" i="3"/>
  <c r="AF250" i="3"/>
  <c r="AK248" i="3"/>
  <c r="AJ248" i="3"/>
  <c r="AI248" i="3"/>
  <c r="AH248" i="3"/>
  <c r="AF248" i="3"/>
  <c r="AK246" i="3"/>
  <c r="AJ246" i="3"/>
  <c r="AI246" i="3"/>
  <c r="AH246" i="3"/>
  <c r="AF246" i="3"/>
  <c r="AK239" i="3"/>
  <c r="AJ239" i="3"/>
  <c r="AI239" i="3"/>
  <c r="AH239" i="3"/>
  <c r="AF239" i="3"/>
  <c r="AK237" i="3"/>
  <c r="AJ237" i="3"/>
  <c r="AI237" i="3"/>
  <c r="AH237" i="3"/>
  <c r="AF237" i="3"/>
  <c r="AK235" i="3"/>
  <c r="AJ235" i="3"/>
  <c r="AI235" i="3"/>
  <c r="AH235" i="3"/>
  <c r="AF235" i="3"/>
  <c r="AK233" i="3"/>
  <c r="AJ233" i="3"/>
  <c r="AI233" i="3"/>
  <c r="AH233" i="3"/>
  <c r="AF233" i="3"/>
  <c r="AK231" i="3"/>
  <c r="AJ231" i="3"/>
  <c r="AI231" i="3"/>
  <c r="AH231" i="3"/>
  <c r="AF231" i="3"/>
  <c r="AK229" i="3"/>
  <c r="AJ229" i="3"/>
  <c r="AI229" i="3"/>
  <c r="AH229" i="3"/>
  <c r="AF229" i="3"/>
  <c r="AK227" i="3"/>
  <c r="AJ227" i="3"/>
  <c r="AI227" i="3"/>
  <c r="AH227" i="3"/>
  <c r="AF227" i="3"/>
  <c r="AK225" i="3"/>
  <c r="AJ225" i="3"/>
  <c r="AI225" i="3"/>
  <c r="AH225" i="3"/>
  <c r="AF225" i="3"/>
  <c r="AK223" i="3"/>
  <c r="AJ223" i="3"/>
  <c r="AI223" i="3"/>
  <c r="AH223" i="3"/>
  <c r="AF223" i="3"/>
  <c r="AK221" i="3"/>
  <c r="AJ221" i="3"/>
  <c r="AI221" i="3"/>
  <c r="AH221" i="3"/>
  <c r="AF221" i="3"/>
  <c r="AK219" i="3"/>
  <c r="AJ219" i="3"/>
  <c r="AI219" i="3"/>
  <c r="AH219" i="3"/>
  <c r="AF219" i="3"/>
  <c r="AK217" i="3"/>
  <c r="AJ217" i="3"/>
  <c r="AI217" i="3"/>
  <c r="AH217" i="3"/>
  <c r="AF217" i="3"/>
  <c r="AK212" i="3"/>
  <c r="AJ212" i="3"/>
  <c r="AI212" i="3"/>
  <c r="AH212" i="3"/>
  <c r="AF212" i="3"/>
  <c r="AK210" i="3"/>
  <c r="AJ210" i="3"/>
  <c r="AI210" i="3"/>
  <c r="AH210" i="3"/>
  <c r="AF210" i="3"/>
  <c r="AK208" i="3"/>
  <c r="AJ208" i="3"/>
  <c r="AI208" i="3"/>
  <c r="AH208" i="3"/>
  <c r="AF208" i="3"/>
  <c r="AK206" i="3"/>
  <c r="AJ206" i="3"/>
  <c r="AI206" i="3"/>
  <c r="AH206" i="3"/>
  <c r="AF206" i="3"/>
  <c r="AK204" i="3"/>
  <c r="AJ204" i="3"/>
  <c r="AI204" i="3"/>
  <c r="AH204" i="3"/>
  <c r="AF204" i="3"/>
  <c r="AK202" i="3"/>
  <c r="AJ202" i="3"/>
  <c r="AI202" i="3"/>
  <c r="AH202" i="3"/>
  <c r="AF202" i="3"/>
  <c r="AK200" i="3"/>
  <c r="AJ200" i="3"/>
  <c r="AI200" i="3"/>
  <c r="AH200" i="3"/>
  <c r="AF200" i="3"/>
  <c r="AK196" i="3"/>
  <c r="AJ196" i="3"/>
  <c r="AI196" i="3"/>
  <c r="AH196" i="3"/>
  <c r="AF196" i="3"/>
  <c r="AK185" i="3"/>
  <c r="AJ185" i="3"/>
  <c r="AI185" i="3"/>
  <c r="AH185" i="3"/>
  <c r="AF185" i="3"/>
  <c r="AK183" i="3"/>
  <c r="AJ183" i="3"/>
  <c r="AI183" i="3"/>
  <c r="AH183" i="3"/>
  <c r="AF183" i="3"/>
  <c r="AK181" i="3"/>
  <c r="AJ181" i="3"/>
  <c r="AI181" i="3"/>
  <c r="AH181" i="3"/>
  <c r="AF181" i="3"/>
  <c r="AK179" i="3"/>
  <c r="AJ179" i="3"/>
  <c r="AI179" i="3"/>
  <c r="AH179" i="3"/>
  <c r="AF179" i="3"/>
  <c r="AK177" i="3"/>
  <c r="AJ177" i="3"/>
  <c r="AI177" i="3"/>
  <c r="AH177" i="3"/>
  <c r="AF177" i="3"/>
  <c r="AK175" i="3"/>
  <c r="AJ175" i="3"/>
  <c r="AI175" i="3"/>
  <c r="AH175" i="3"/>
  <c r="AF175" i="3"/>
  <c r="AK173" i="3"/>
  <c r="AJ173" i="3"/>
  <c r="AI173" i="3"/>
  <c r="AH173" i="3"/>
  <c r="AF173" i="3"/>
  <c r="AK171" i="3"/>
  <c r="AJ171" i="3"/>
  <c r="AI171" i="3"/>
  <c r="AH171" i="3"/>
  <c r="AF171" i="3"/>
  <c r="AK169" i="3"/>
  <c r="AJ169" i="3"/>
  <c r="AI169" i="3"/>
  <c r="AH169" i="3"/>
  <c r="AK167" i="3"/>
  <c r="AJ167" i="3"/>
  <c r="AI167" i="3"/>
  <c r="AH167" i="3"/>
  <c r="AK165" i="3"/>
  <c r="AJ165" i="3"/>
  <c r="AI165" i="3"/>
  <c r="AH165" i="3"/>
  <c r="AK160" i="3"/>
  <c r="AJ160" i="3"/>
  <c r="AI160" i="3"/>
  <c r="AH160" i="3"/>
  <c r="AK153" i="3"/>
  <c r="AJ153" i="3"/>
  <c r="AI153" i="3"/>
  <c r="AH153" i="3"/>
  <c r="AK151" i="3"/>
  <c r="AJ151" i="3"/>
  <c r="AI151" i="3"/>
  <c r="AH151" i="3"/>
  <c r="AK149" i="3"/>
  <c r="AJ149" i="3"/>
  <c r="AI149" i="3"/>
  <c r="AH149" i="3"/>
  <c r="AK147" i="3"/>
  <c r="AJ147" i="3"/>
  <c r="AI147" i="3"/>
  <c r="AH147" i="3"/>
  <c r="AK145" i="3"/>
  <c r="AJ145" i="3"/>
  <c r="AI145" i="3"/>
  <c r="AH145" i="3"/>
  <c r="AK143" i="3"/>
  <c r="AJ143" i="3"/>
  <c r="AI143" i="3"/>
  <c r="AH143" i="3"/>
  <c r="AK141" i="3"/>
  <c r="AJ141" i="3"/>
  <c r="AI141" i="3"/>
  <c r="AH141" i="3"/>
  <c r="AK139" i="3"/>
  <c r="AJ139" i="3"/>
  <c r="AI139" i="3"/>
  <c r="AH139" i="3"/>
  <c r="AK137" i="3"/>
  <c r="AJ137" i="3"/>
  <c r="AI137" i="3"/>
  <c r="AH137" i="3"/>
  <c r="AK135" i="3"/>
  <c r="AJ135" i="3"/>
  <c r="AI135" i="3"/>
  <c r="AH135" i="3"/>
  <c r="AK128" i="3"/>
  <c r="AJ128" i="3"/>
  <c r="AI128" i="3"/>
  <c r="AH128" i="3"/>
  <c r="AK126" i="3"/>
  <c r="AJ126" i="3"/>
  <c r="AI126" i="3"/>
  <c r="AH126" i="3"/>
  <c r="AK124" i="3"/>
  <c r="AJ124" i="3"/>
  <c r="AI124" i="3"/>
  <c r="AH124" i="3"/>
  <c r="AK122" i="3"/>
  <c r="AJ122" i="3"/>
  <c r="AI122" i="3"/>
  <c r="AH122" i="3"/>
  <c r="AK120" i="3"/>
  <c r="AJ120" i="3"/>
  <c r="AI120" i="3"/>
  <c r="AH120" i="3"/>
  <c r="AK118" i="3"/>
  <c r="AJ118" i="3"/>
  <c r="AI118" i="3"/>
  <c r="AH118" i="3"/>
  <c r="AK116" i="3"/>
  <c r="AJ116" i="3"/>
  <c r="AI116" i="3"/>
  <c r="AH116" i="3"/>
  <c r="AK114" i="3"/>
  <c r="AJ114" i="3"/>
  <c r="AI114" i="3"/>
  <c r="AH114" i="3"/>
  <c r="AK112" i="3"/>
  <c r="AJ112" i="3"/>
  <c r="AI112" i="3"/>
  <c r="AH112" i="3"/>
  <c r="AK105" i="3"/>
  <c r="AJ105" i="3"/>
  <c r="AI105" i="3"/>
  <c r="AH105" i="3"/>
  <c r="AK103" i="3"/>
  <c r="AJ103" i="3"/>
  <c r="AI103" i="3"/>
  <c r="AH103" i="3"/>
  <c r="AK101" i="3"/>
  <c r="AJ101" i="3"/>
  <c r="AI101" i="3"/>
  <c r="AH101" i="3"/>
  <c r="AK99" i="3"/>
  <c r="AJ99" i="3"/>
  <c r="AI99" i="3"/>
  <c r="AH99" i="3"/>
  <c r="AK97" i="3"/>
  <c r="AJ97" i="3"/>
  <c r="AI97" i="3"/>
  <c r="AH97" i="3"/>
  <c r="AK95" i="3"/>
  <c r="AJ95" i="3"/>
  <c r="AI95" i="3"/>
  <c r="AH95" i="3"/>
  <c r="AK93" i="3"/>
  <c r="AJ93" i="3"/>
  <c r="AI93" i="3"/>
  <c r="AH93" i="3"/>
  <c r="AK91" i="3"/>
  <c r="AJ91" i="3"/>
  <c r="AI91" i="3"/>
  <c r="AH91" i="3"/>
  <c r="AK89" i="3"/>
  <c r="AJ89" i="3"/>
  <c r="AI89" i="3"/>
  <c r="AH89" i="3"/>
  <c r="AK86" i="3"/>
  <c r="AJ86" i="3"/>
  <c r="AI86" i="3"/>
  <c r="AH86" i="3"/>
  <c r="AK84" i="3"/>
  <c r="AJ84" i="3"/>
  <c r="AI84" i="3"/>
  <c r="AH84" i="3"/>
  <c r="AK82" i="3"/>
  <c r="AJ82" i="3"/>
  <c r="AI82" i="3"/>
  <c r="AH82" i="3"/>
  <c r="AK80" i="3"/>
  <c r="AJ80" i="3"/>
  <c r="AI80" i="3"/>
  <c r="AH80" i="3"/>
  <c r="AK72" i="3"/>
  <c r="AJ72" i="3"/>
  <c r="AI72" i="3"/>
  <c r="AH72" i="3"/>
  <c r="AF72" i="3"/>
  <c r="AK70" i="3"/>
  <c r="AJ70" i="3"/>
  <c r="AI70" i="3"/>
  <c r="AH70" i="3"/>
  <c r="AF70" i="3"/>
  <c r="AK68" i="3"/>
  <c r="AJ68" i="3"/>
  <c r="AI68" i="3"/>
  <c r="AH68" i="3"/>
  <c r="AF68" i="3"/>
  <c r="AK66" i="3"/>
  <c r="AJ66" i="3"/>
  <c r="AI66" i="3"/>
  <c r="AH66" i="3"/>
  <c r="AF66" i="3"/>
  <c r="AK64" i="3"/>
  <c r="AJ64" i="3"/>
  <c r="AI64" i="3"/>
  <c r="AH64" i="3"/>
  <c r="AF64" i="3"/>
  <c r="AK62" i="3"/>
  <c r="AJ62" i="3"/>
  <c r="AI62" i="3"/>
  <c r="AH62" i="3"/>
  <c r="AF62" i="3"/>
  <c r="AK60" i="3"/>
  <c r="AJ60" i="3"/>
  <c r="AI60" i="3"/>
  <c r="AH60" i="3"/>
  <c r="AF60" i="3"/>
  <c r="AK58" i="3"/>
  <c r="AJ58" i="3"/>
  <c r="AI58" i="3"/>
  <c r="AH58" i="3"/>
  <c r="AF58" i="3"/>
  <c r="AK56" i="3"/>
  <c r="AJ56" i="3"/>
  <c r="AI56" i="3"/>
  <c r="AH56" i="3"/>
  <c r="AF56" i="3"/>
  <c r="AK54" i="3"/>
  <c r="AJ54" i="3"/>
  <c r="AI54" i="3"/>
  <c r="AH54" i="3"/>
  <c r="AF54" i="3"/>
  <c r="AK52" i="3"/>
  <c r="AJ52" i="3"/>
  <c r="AI52" i="3"/>
  <c r="AH52" i="3"/>
  <c r="AF52" i="3"/>
  <c r="AK50" i="3"/>
  <c r="AJ50" i="3"/>
  <c r="AI50" i="3"/>
  <c r="AH50" i="3"/>
  <c r="AF50" i="3"/>
  <c r="AK48" i="3"/>
  <c r="AJ48" i="3"/>
  <c r="AI48" i="3"/>
  <c r="AH48" i="3"/>
  <c r="AF48" i="3"/>
  <c r="AK46" i="3"/>
  <c r="AJ46" i="3"/>
  <c r="AI46" i="3"/>
  <c r="AH46" i="3"/>
  <c r="AF46" i="3"/>
  <c r="AK44" i="3"/>
  <c r="AJ44" i="3"/>
  <c r="AI44" i="3"/>
  <c r="AH44" i="3"/>
  <c r="AF44" i="3"/>
  <c r="AK41" i="3"/>
  <c r="AJ41" i="3"/>
  <c r="AI41" i="3"/>
  <c r="AH41" i="3"/>
  <c r="AF41" i="3"/>
  <c r="AK38" i="3"/>
  <c r="AJ38" i="3"/>
  <c r="AI38" i="3"/>
  <c r="AH38" i="3"/>
  <c r="AF38" i="3"/>
  <c r="AK36" i="3"/>
  <c r="AJ36" i="3"/>
  <c r="AI36" i="3"/>
  <c r="AH36" i="3"/>
  <c r="AF36" i="3"/>
  <c r="AK34" i="3"/>
  <c r="AJ34" i="3"/>
  <c r="AI34" i="3"/>
  <c r="AH34" i="3"/>
  <c r="AF34" i="3"/>
  <c r="AK32" i="3"/>
  <c r="AJ32" i="3"/>
  <c r="AI32" i="3"/>
  <c r="AH32" i="3"/>
  <c r="AF32" i="3"/>
  <c r="AK29" i="3"/>
  <c r="AJ29" i="3"/>
  <c r="AI29" i="3"/>
  <c r="AH29" i="3"/>
  <c r="AF29" i="3"/>
  <c r="AK27" i="3"/>
  <c r="AJ27" i="3"/>
  <c r="AI27" i="3"/>
  <c r="AH27" i="3"/>
  <c r="AF27" i="3"/>
  <c r="AK25" i="3"/>
  <c r="AJ25" i="3"/>
  <c r="AI25" i="3"/>
  <c r="AH25" i="3"/>
  <c r="AF25" i="3"/>
  <c r="AK23" i="3"/>
  <c r="AJ23" i="3"/>
  <c r="AI23" i="3"/>
  <c r="AH23" i="3"/>
  <c r="AF23" i="3"/>
  <c r="AK21" i="3"/>
  <c r="AJ21" i="3"/>
  <c r="AI21" i="3"/>
  <c r="AH21" i="3"/>
  <c r="AF21" i="3"/>
  <c r="AK19" i="3"/>
  <c r="AJ19" i="3"/>
  <c r="AI19" i="3"/>
  <c r="AH19" i="3"/>
  <c r="AF19" i="3"/>
  <c r="AK17" i="3"/>
  <c r="AJ17" i="3"/>
  <c r="AI17" i="3"/>
  <c r="AH17" i="3"/>
  <c r="AF17" i="3"/>
  <c r="AK15" i="3"/>
  <c r="AJ15" i="3"/>
  <c r="AI15" i="3"/>
  <c r="AH15" i="3"/>
  <c r="AF15" i="3"/>
  <c r="AK13" i="3"/>
  <c r="AJ13" i="3"/>
  <c r="AI13" i="3"/>
  <c r="AH13" i="3"/>
  <c r="AF13" i="3"/>
  <c r="AK10" i="3"/>
  <c r="AJ10" i="3"/>
  <c r="AI10" i="3"/>
  <c r="AH10" i="3"/>
  <c r="AF10" i="3"/>
  <c r="AK8" i="3"/>
  <c r="AJ8" i="3"/>
  <c r="AI8" i="3"/>
  <c r="AH8" i="3"/>
  <c r="AF8" i="3"/>
  <c r="AK6" i="3"/>
  <c r="AJ6" i="3"/>
  <c r="AI6" i="3"/>
  <c r="AH6" i="3"/>
  <c r="AF6" i="3"/>
  <c r="AK4" i="3"/>
  <c r="AJ4" i="3"/>
  <c r="AI4" i="3"/>
  <c r="AH4" i="3"/>
  <c r="AF4" i="3"/>
  <c r="AK275" i="3"/>
  <c r="AJ275" i="3"/>
  <c r="AI275" i="3"/>
  <c r="AH275" i="3"/>
  <c r="AF275" i="3"/>
  <c r="AK198" i="3"/>
  <c r="AJ198" i="3"/>
  <c r="AI198" i="3"/>
  <c r="AH198" i="3"/>
  <c r="AF198" i="3"/>
  <c r="AK88" i="3"/>
  <c r="AJ88" i="3"/>
  <c r="AI88" i="3"/>
  <c r="AH88" i="3"/>
  <c r="AK79" i="3"/>
  <c r="AJ79" i="3"/>
  <c r="AI79" i="3"/>
  <c r="AH79" i="3"/>
  <c r="AK40" i="3"/>
  <c r="AJ40" i="3"/>
  <c r="AI40" i="3"/>
  <c r="AH40" i="3"/>
  <c r="AF40" i="3"/>
  <c r="AK518" i="3"/>
  <c r="AJ518" i="3"/>
  <c r="AI518" i="3"/>
  <c r="AH518" i="3"/>
  <c r="AF518" i="3"/>
  <c r="AK517" i="3"/>
  <c r="AJ517" i="3"/>
  <c r="AI517" i="3"/>
  <c r="AH517" i="3"/>
  <c r="AF517" i="3"/>
  <c r="AK519" i="3"/>
  <c r="AJ519" i="3"/>
  <c r="AI519" i="3"/>
  <c r="AH519" i="3"/>
  <c r="AF519" i="3"/>
  <c r="AK516" i="3"/>
  <c r="AJ516" i="3"/>
  <c r="AI516" i="3"/>
  <c r="AH516" i="3"/>
  <c r="AF516" i="3"/>
  <c r="AK497" i="3"/>
  <c r="AJ497" i="3"/>
  <c r="AI497" i="3"/>
  <c r="AH497" i="3"/>
  <c r="AF497" i="3"/>
  <c r="AK496" i="3"/>
  <c r="AJ496" i="3"/>
  <c r="AI496" i="3"/>
  <c r="AH496" i="3"/>
  <c r="AF496" i="3"/>
  <c r="AK493" i="3"/>
  <c r="AJ493" i="3"/>
  <c r="AI493" i="3"/>
  <c r="AH493" i="3"/>
  <c r="AF493" i="3"/>
  <c r="AK494" i="3"/>
  <c r="AJ494" i="3"/>
  <c r="AI494" i="3"/>
  <c r="AH494" i="3"/>
  <c r="AF494" i="3"/>
  <c r="AK495" i="3"/>
  <c r="AJ495" i="3"/>
  <c r="AI495" i="3"/>
  <c r="AH495" i="3"/>
  <c r="AF495" i="3"/>
  <c r="AK492" i="3"/>
  <c r="AJ492" i="3"/>
  <c r="AI492" i="3"/>
  <c r="AH492" i="3"/>
  <c r="AF492" i="3"/>
  <c r="AK458" i="3"/>
  <c r="AJ458" i="3"/>
  <c r="AI458" i="3"/>
  <c r="AH458" i="3"/>
  <c r="AF458" i="3"/>
  <c r="AK460" i="3"/>
  <c r="AJ460" i="3"/>
  <c r="AI460" i="3"/>
  <c r="AH460" i="3"/>
  <c r="AF460" i="3"/>
  <c r="AK461" i="3"/>
  <c r="AJ461" i="3"/>
  <c r="AI461" i="3"/>
  <c r="AH461" i="3"/>
  <c r="AF461" i="3"/>
  <c r="AK459" i="3"/>
  <c r="AJ459" i="3"/>
  <c r="AI459" i="3"/>
  <c r="AH459" i="3"/>
  <c r="AF459" i="3"/>
  <c r="AK435" i="3"/>
  <c r="AJ435" i="3"/>
  <c r="AI435" i="3"/>
  <c r="AH435" i="3"/>
  <c r="AF435" i="3"/>
  <c r="AK433" i="3"/>
  <c r="AJ433" i="3"/>
  <c r="AI433" i="3"/>
  <c r="AH433" i="3"/>
  <c r="AF433" i="3"/>
  <c r="AK434" i="3"/>
  <c r="AJ434" i="3"/>
  <c r="AI434" i="3"/>
  <c r="AH434" i="3"/>
  <c r="AF434" i="3"/>
  <c r="AK431" i="3"/>
  <c r="AJ431" i="3"/>
  <c r="AI431" i="3"/>
  <c r="AH431" i="3"/>
  <c r="AF431" i="3"/>
  <c r="AK432" i="3"/>
  <c r="AJ432" i="3"/>
  <c r="AI432" i="3"/>
  <c r="AH432" i="3"/>
  <c r="AF432" i="3"/>
  <c r="AK402" i="3"/>
  <c r="AJ402" i="3"/>
  <c r="AI402" i="3"/>
  <c r="AH402" i="3"/>
  <c r="AF402" i="3"/>
  <c r="AK403" i="3"/>
  <c r="AJ403" i="3"/>
  <c r="AI403" i="3"/>
  <c r="AH403" i="3"/>
  <c r="AF403" i="3"/>
  <c r="AK406" i="3"/>
  <c r="AJ406" i="3"/>
  <c r="AI406" i="3"/>
  <c r="AH406" i="3"/>
  <c r="AF406" i="3"/>
  <c r="AK405" i="3"/>
  <c r="AJ405" i="3"/>
  <c r="AI405" i="3"/>
  <c r="AH405" i="3"/>
  <c r="AF405" i="3"/>
  <c r="L282" i="3"/>
  <c r="K282" i="3"/>
  <c r="J282" i="3"/>
  <c r="I282" i="3"/>
  <c r="H282" i="3"/>
  <c r="G282" i="3"/>
  <c r="F282" i="3"/>
  <c r="E282" i="3"/>
  <c r="D282" i="3"/>
  <c r="AK404" i="3"/>
  <c r="AJ404" i="3"/>
  <c r="AI404" i="3"/>
  <c r="AH404" i="3"/>
  <c r="AF404" i="3"/>
  <c r="AK376" i="3"/>
  <c r="AJ376" i="3"/>
  <c r="AI376" i="3"/>
  <c r="AH376" i="3"/>
  <c r="AF376" i="3"/>
  <c r="AK377" i="3"/>
  <c r="AJ377" i="3"/>
  <c r="AI377" i="3"/>
  <c r="AH377" i="3"/>
  <c r="AF377" i="3"/>
  <c r="AK375" i="3"/>
  <c r="AJ375" i="3"/>
  <c r="AI375" i="3"/>
  <c r="AH375" i="3"/>
  <c r="AF375" i="3"/>
  <c r="AK374" i="3"/>
  <c r="AJ374" i="3"/>
  <c r="AI374" i="3"/>
  <c r="AH374" i="3"/>
  <c r="AF374" i="3"/>
  <c r="AK370" i="3"/>
  <c r="AJ370" i="3"/>
  <c r="AI370" i="3"/>
  <c r="AH370" i="3"/>
  <c r="AF370" i="3"/>
  <c r="AK372" i="3"/>
  <c r="AJ372" i="3"/>
  <c r="AI372" i="3"/>
  <c r="AH372" i="3"/>
  <c r="AF372" i="3"/>
  <c r="AK371" i="3"/>
  <c r="AJ371" i="3"/>
  <c r="AI371" i="3"/>
  <c r="AH371" i="3"/>
  <c r="AF371" i="3"/>
  <c r="AK373" i="3"/>
  <c r="AJ373" i="3"/>
  <c r="AI373" i="3"/>
  <c r="AH373" i="3"/>
  <c r="AF373" i="3"/>
  <c r="AK338" i="3"/>
  <c r="AJ338" i="3"/>
  <c r="AI338" i="3"/>
  <c r="AH338" i="3"/>
  <c r="AF338" i="3"/>
  <c r="AK339" i="3"/>
  <c r="AJ339" i="3"/>
  <c r="AI339" i="3"/>
  <c r="AH339" i="3"/>
  <c r="AF339" i="3"/>
  <c r="AK337" i="3"/>
  <c r="AJ337" i="3"/>
  <c r="AI337" i="3"/>
  <c r="AH337" i="3"/>
  <c r="AF337" i="3"/>
  <c r="AK330" i="3"/>
  <c r="AJ330" i="3"/>
  <c r="AI330" i="3"/>
  <c r="AH330" i="3"/>
  <c r="AF330" i="3"/>
  <c r="AK335" i="3"/>
  <c r="AJ335" i="3"/>
  <c r="AI335" i="3"/>
  <c r="AH335" i="3"/>
  <c r="AF335" i="3"/>
  <c r="AK334" i="3"/>
  <c r="AJ334" i="3"/>
  <c r="AI334" i="3"/>
  <c r="AH334" i="3"/>
  <c r="AF334" i="3"/>
  <c r="AK333" i="3"/>
  <c r="AJ333" i="3"/>
  <c r="AI333" i="3"/>
  <c r="AH333" i="3"/>
  <c r="AF333" i="3"/>
  <c r="AK332" i="3"/>
  <c r="AJ332" i="3"/>
  <c r="AI332" i="3"/>
  <c r="AH332" i="3"/>
  <c r="AF332" i="3"/>
  <c r="AK331" i="3"/>
  <c r="AJ331" i="3"/>
  <c r="AI331" i="3"/>
  <c r="AH331" i="3"/>
  <c r="AF331" i="3"/>
  <c r="AK336" i="3"/>
  <c r="AJ336" i="3"/>
  <c r="AI336" i="3"/>
  <c r="AH336" i="3"/>
  <c r="AF336" i="3"/>
  <c r="AK299" i="3"/>
  <c r="AJ299" i="3"/>
  <c r="AI299" i="3"/>
  <c r="AH299" i="3"/>
  <c r="AF299" i="3"/>
  <c r="AK296" i="3"/>
  <c r="AJ296" i="3"/>
  <c r="AI296" i="3"/>
  <c r="AH296" i="3"/>
  <c r="AF296" i="3"/>
  <c r="AK297" i="3"/>
  <c r="AJ297" i="3"/>
  <c r="AI297" i="3"/>
  <c r="AH297" i="3"/>
  <c r="AF297" i="3"/>
  <c r="AK298" i="3"/>
  <c r="AJ298" i="3"/>
  <c r="AI298" i="3"/>
  <c r="AH298" i="3"/>
  <c r="AF298" i="3"/>
  <c r="AK295" i="3"/>
  <c r="AJ295" i="3"/>
  <c r="AI295" i="3"/>
  <c r="AH295" i="3"/>
  <c r="AF295" i="3"/>
  <c r="AK266" i="3"/>
  <c r="AJ266" i="3"/>
  <c r="AI266" i="3"/>
  <c r="AH266" i="3"/>
  <c r="AF266" i="3"/>
  <c r="AK267" i="3"/>
  <c r="AJ267" i="3"/>
  <c r="AI267" i="3"/>
  <c r="AH267" i="3"/>
  <c r="AF267" i="3"/>
  <c r="AK268" i="3"/>
  <c r="AJ268" i="3"/>
  <c r="AI268" i="3"/>
  <c r="AH268" i="3"/>
  <c r="AF268" i="3"/>
  <c r="AK269" i="3"/>
  <c r="AJ269" i="3"/>
  <c r="AI269" i="3"/>
  <c r="AH269" i="3"/>
  <c r="AF269" i="3"/>
  <c r="AK265" i="3"/>
  <c r="AJ265" i="3"/>
  <c r="AI265" i="3"/>
  <c r="AH265" i="3"/>
  <c r="AF265" i="3"/>
  <c r="AK243" i="3"/>
  <c r="AJ243" i="3"/>
  <c r="AI243" i="3"/>
  <c r="AH243" i="3"/>
  <c r="AF243" i="3"/>
  <c r="AK242" i="3"/>
  <c r="AJ242" i="3"/>
  <c r="AI242" i="3"/>
  <c r="AH242" i="3"/>
  <c r="AF242" i="3"/>
  <c r="AK240" i="3"/>
  <c r="AJ240" i="3"/>
  <c r="AI240" i="3"/>
  <c r="AH240" i="3"/>
  <c r="AF240" i="3"/>
  <c r="AK244" i="3"/>
  <c r="AJ244" i="3"/>
  <c r="AI244" i="3"/>
  <c r="AH244" i="3"/>
  <c r="AF244" i="3"/>
  <c r="AK241" i="3"/>
  <c r="AJ241" i="3"/>
  <c r="AI241" i="3"/>
  <c r="AH241" i="3"/>
  <c r="AF241" i="3"/>
  <c r="AK215" i="3"/>
  <c r="AJ215" i="3"/>
  <c r="AI215" i="3"/>
  <c r="AH215" i="3"/>
  <c r="AF215" i="3"/>
  <c r="AK214" i="3"/>
  <c r="AJ214" i="3"/>
  <c r="AI214" i="3"/>
  <c r="AH214" i="3"/>
  <c r="AF214" i="3"/>
  <c r="AK213" i="3"/>
  <c r="AJ213" i="3"/>
  <c r="AI213" i="3"/>
  <c r="AH213" i="3"/>
  <c r="AF213" i="3"/>
  <c r="AK193" i="3"/>
  <c r="AJ193" i="3"/>
  <c r="AI193" i="3"/>
  <c r="AH193" i="3"/>
  <c r="AF193" i="3"/>
  <c r="AK194" i="3"/>
  <c r="AJ194" i="3"/>
  <c r="AI194" i="3"/>
  <c r="AH194" i="3"/>
  <c r="AF194" i="3"/>
  <c r="AK192" i="3"/>
  <c r="AJ192" i="3"/>
  <c r="AI192" i="3"/>
  <c r="AH192" i="3"/>
  <c r="AF192" i="3"/>
  <c r="AK186" i="3"/>
  <c r="AJ186" i="3"/>
  <c r="AI186" i="3"/>
  <c r="AH186" i="3"/>
  <c r="AF186" i="3"/>
  <c r="L241" i="3"/>
  <c r="K241" i="3"/>
  <c r="J241" i="3"/>
  <c r="I241" i="3"/>
  <c r="H241" i="3"/>
  <c r="G241" i="3"/>
  <c r="F241" i="3"/>
  <c r="E241" i="3"/>
  <c r="D241" i="3"/>
  <c r="AK189" i="3"/>
  <c r="AJ189" i="3"/>
  <c r="AI189" i="3"/>
  <c r="AH189" i="3"/>
  <c r="AF189" i="3"/>
  <c r="AK187" i="3"/>
  <c r="AJ187" i="3"/>
  <c r="AI187" i="3"/>
  <c r="AH187" i="3"/>
  <c r="AF187" i="3"/>
  <c r="AK188" i="3"/>
  <c r="AJ188" i="3"/>
  <c r="AI188" i="3"/>
  <c r="AH188" i="3"/>
  <c r="AF188" i="3"/>
  <c r="AK190" i="3"/>
  <c r="AJ190" i="3"/>
  <c r="AI190" i="3"/>
  <c r="AH190" i="3"/>
  <c r="AF190" i="3"/>
  <c r="AK191" i="3"/>
  <c r="AJ191" i="3"/>
  <c r="AI191" i="3"/>
  <c r="AH191" i="3"/>
  <c r="AF191" i="3"/>
  <c r="AK158" i="3"/>
  <c r="AJ158" i="3"/>
  <c r="AI158" i="3"/>
  <c r="AH158" i="3"/>
  <c r="AK154" i="3"/>
  <c r="AJ154" i="3"/>
  <c r="AI154" i="3"/>
  <c r="AH154" i="3"/>
  <c r="AK155" i="3"/>
  <c r="AJ155" i="3"/>
  <c r="AI155" i="3"/>
  <c r="AH155" i="3"/>
  <c r="AK157" i="3"/>
  <c r="AJ157" i="3"/>
  <c r="AI157" i="3"/>
  <c r="AH157" i="3"/>
  <c r="AK156" i="3"/>
  <c r="AJ156" i="3"/>
  <c r="AI156" i="3"/>
  <c r="AH156" i="3"/>
  <c r="AK131" i="3"/>
  <c r="AJ131" i="3"/>
  <c r="AI131" i="3"/>
  <c r="AH131" i="3"/>
  <c r="AK130" i="3"/>
  <c r="AJ130" i="3"/>
  <c r="AI130" i="3"/>
  <c r="AH130" i="3"/>
  <c r="L229" i="3"/>
  <c r="L4" i="3" s="1"/>
  <c r="K229" i="3"/>
  <c r="J229" i="3"/>
  <c r="I229" i="3"/>
  <c r="H229" i="3"/>
  <c r="G229" i="3"/>
  <c r="F229" i="3"/>
  <c r="E229" i="3"/>
  <c r="D229" i="3"/>
  <c r="AK132" i="3"/>
  <c r="AJ132" i="3"/>
  <c r="AI132" i="3"/>
  <c r="AH132" i="3"/>
  <c r="L228" i="3"/>
  <c r="K228" i="3"/>
  <c r="J228" i="3"/>
  <c r="I228" i="3"/>
  <c r="H228" i="3"/>
  <c r="G228" i="3"/>
  <c r="F228" i="3"/>
  <c r="E228" i="3"/>
  <c r="D228" i="3"/>
  <c r="AK133" i="3"/>
  <c r="AJ133" i="3"/>
  <c r="AI133" i="3"/>
  <c r="AH133" i="3"/>
  <c r="AK129" i="3"/>
  <c r="AJ129" i="3"/>
  <c r="AI129" i="3"/>
  <c r="AH129" i="3"/>
  <c r="AK107" i="3"/>
  <c r="AJ107" i="3"/>
  <c r="AI107" i="3"/>
  <c r="AH107" i="3"/>
  <c r="AK110" i="3"/>
  <c r="AJ110" i="3"/>
  <c r="AI110" i="3"/>
  <c r="AH110" i="3"/>
  <c r="AK106" i="3"/>
  <c r="AJ106" i="3"/>
  <c r="AI106" i="3"/>
  <c r="AH106" i="3"/>
  <c r="AK109" i="3"/>
  <c r="AJ109" i="3"/>
  <c r="AI109" i="3"/>
  <c r="AH109" i="3"/>
  <c r="AK108" i="3"/>
  <c r="AJ108" i="3"/>
  <c r="AI108" i="3"/>
  <c r="AH108" i="3"/>
  <c r="AK73" i="3"/>
  <c r="AJ73" i="3"/>
  <c r="AI73" i="3"/>
  <c r="AH73" i="3"/>
  <c r="AF73" i="3"/>
  <c r="AK74" i="3"/>
  <c r="AJ74" i="3"/>
  <c r="AI74" i="3"/>
  <c r="AH74" i="3"/>
  <c r="AF74" i="3"/>
  <c r="AK76" i="3"/>
  <c r="AJ76" i="3"/>
  <c r="AI76" i="3"/>
  <c r="AH76" i="3"/>
  <c r="AF76" i="3"/>
  <c r="AK77" i="3"/>
  <c r="AJ77" i="3"/>
  <c r="AI77" i="3"/>
  <c r="AH77" i="3"/>
  <c r="AF77" i="3"/>
  <c r="AK75" i="3"/>
  <c r="AJ75" i="3"/>
  <c r="AI75" i="3"/>
  <c r="AH75" i="3"/>
  <c r="AF75" i="3"/>
  <c r="AK197" i="3"/>
  <c r="AJ197" i="3"/>
  <c r="AI197" i="3"/>
  <c r="AH197" i="3"/>
  <c r="AF197" i="3"/>
  <c r="AK514" i="3"/>
  <c r="AJ514" i="3"/>
  <c r="AI514" i="3"/>
  <c r="AH514" i="3"/>
  <c r="AF514" i="3"/>
  <c r="AK512" i="3"/>
  <c r="AJ512" i="3"/>
  <c r="AI512" i="3"/>
  <c r="AH512" i="3"/>
  <c r="AF512" i="3"/>
  <c r="AK510" i="3"/>
  <c r="AJ510" i="3"/>
  <c r="AI510" i="3"/>
  <c r="AH510" i="3"/>
  <c r="AF510" i="3"/>
  <c r="AK508" i="3"/>
  <c r="AJ508" i="3"/>
  <c r="AI508" i="3"/>
  <c r="AH508" i="3"/>
  <c r="AF508" i="3"/>
  <c r="AK506" i="3"/>
  <c r="AJ506" i="3"/>
  <c r="AI506" i="3"/>
  <c r="AH506" i="3"/>
  <c r="AF506" i="3"/>
  <c r="AK504" i="3"/>
  <c r="AJ504" i="3"/>
  <c r="AI504" i="3"/>
  <c r="AH504" i="3"/>
  <c r="AF504" i="3"/>
  <c r="AK502" i="3"/>
  <c r="AJ502" i="3"/>
  <c r="AI502" i="3"/>
  <c r="AH502" i="3"/>
  <c r="AF502" i="3"/>
  <c r="AK500" i="3"/>
  <c r="AJ500" i="3"/>
  <c r="AI500" i="3"/>
  <c r="AH500" i="3"/>
  <c r="AF500" i="3"/>
  <c r="AK498" i="3"/>
  <c r="AJ498" i="3"/>
  <c r="AI498" i="3"/>
  <c r="AH498" i="3"/>
  <c r="AF498" i="3"/>
  <c r="AK490" i="3"/>
  <c r="AJ490" i="3"/>
  <c r="AI490" i="3"/>
  <c r="AH490" i="3"/>
  <c r="AF490" i="3"/>
  <c r="AK488" i="3"/>
  <c r="AJ488" i="3"/>
  <c r="AI488" i="3"/>
  <c r="AH488" i="3"/>
  <c r="AF488" i="3"/>
  <c r="AK486" i="3"/>
  <c r="AJ486" i="3"/>
  <c r="AI486" i="3"/>
  <c r="AH486" i="3"/>
  <c r="AF486" i="3"/>
  <c r="AK484" i="3"/>
  <c r="AJ484" i="3"/>
  <c r="AI484" i="3"/>
  <c r="AH484" i="3"/>
  <c r="AF484" i="3"/>
  <c r="AK482" i="3"/>
  <c r="AJ482" i="3"/>
  <c r="AI482" i="3"/>
  <c r="AH482" i="3"/>
  <c r="AF482" i="3"/>
  <c r="AK480" i="3"/>
  <c r="AJ480" i="3"/>
  <c r="AI480" i="3"/>
  <c r="AH480" i="3"/>
  <c r="AF480" i="3"/>
  <c r="AK478" i="3"/>
  <c r="AJ478" i="3"/>
  <c r="AI478" i="3"/>
  <c r="AH478" i="3"/>
  <c r="AF478" i="3"/>
  <c r="AK476" i="3"/>
  <c r="AJ476" i="3"/>
  <c r="AI476" i="3"/>
  <c r="AH476" i="3"/>
  <c r="AF476" i="3"/>
  <c r="AK474" i="3"/>
  <c r="AJ474" i="3"/>
  <c r="AI474" i="3"/>
  <c r="AH474" i="3"/>
  <c r="AF474" i="3"/>
  <c r="AK472" i="3"/>
  <c r="AJ472" i="3"/>
  <c r="AI472" i="3"/>
  <c r="AH472" i="3"/>
  <c r="AF472" i="3"/>
  <c r="AK470" i="3"/>
  <c r="AJ470" i="3"/>
  <c r="AI470" i="3"/>
  <c r="AH470" i="3"/>
  <c r="AF470" i="3"/>
  <c r="AK468" i="3"/>
  <c r="AJ468" i="3"/>
  <c r="AI468" i="3"/>
  <c r="AH468" i="3"/>
  <c r="AF468" i="3"/>
  <c r="AK466" i="3"/>
  <c r="AJ466" i="3"/>
  <c r="AI466" i="3"/>
  <c r="AH466" i="3"/>
  <c r="AF466" i="3"/>
  <c r="AK464" i="3"/>
  <c r="AJ464" i="3"/>
  <c r="AI464" i="3"/>
  <c r="AH464" i="3"/>
  <c r="AF464" i="3"/>
  <c r="AK462" i="3"/>
  <c r="AJ462" i="3"/>
  <c r="AI462" i="3"/>
  <c r="AH462" i="3"/>
  <c r="AF462" i="3"/>
  <c r="AK456" i="3"/>
  <c r="AJ456" i="3"/>
  <c r="AI456" i="3"/>
  <c r="AH456" i="3"/>
  <c r="AF456" i="3"/>
  <c r="AK454" i="3"/>
  <c r="AJ454" i="3"/>
  <c r="AI454" i="3"/>
  <c r="AH454" i="3"/>
  <c r="AF454" i="3"/>
  <c r="AK452" i="3"/>
  <c r="AJ452" i="3"/>
  <c r="AI452" i="3"/>
  <c r="AH452" i="3"/>
  <c r="AF452" i="3"/>
  <c r="AK450" i="3"/>
  <c r="AJ450" i="3"/>
  <c r="AI450" i="3"/>
  <c r="AH450" i="3"/>
  <c r="AF450" i="3"/>
  <c r="AK448" i="3"/>
  <c r="AJ448" i="3"/>
  <c r="AI448" i="3"/>
  <c r="AH448" i="3"/>
  <c r="AF448" i="3"/>
  <c r="AK446" i="3"/>
  <c r="AJ446" i="3"/>
  <c r="AI446" i="3"/>
  <c r="AH446" i="3"/>
  <c r="AF446" i="3"/>
  <c r="AK444" i="3"/>
  <c r="AJ444" i="3"/>
  <c r="AI444" i="3"/>
  <c r="AH444" i="3"/>
  <c r="AF444" i="3"/>
  <c r="AK442" i="3"/>
  <c r="AJ442" i="3"/>
  <c r="AI442" i="3"/>
  <c r="AH442" i="3"/>
  <c r="AF442" i="3"/>
  <c r="AK440" i="3"/>
  <c r="AJ440" i="3"/>
  <c r="AI440" i="3"/>
  <c r="AH440" i="3"/>
  <c r="AF440" i="3"/>
  <c r="AK438" i="3"/>
  <c r="AJ438" i="3"/>
  <c r="AI438" i="3"/>
  <c r="AH438" i="3"/>
  <c r="AF438" i="3"/>
  <c r="AK436" i="3"/>
  <c r="AJ436" i="3"/>
  <c r="AI436" i="3"/>
  <c r="AH436" i="3"/>
  <c r="AF436" i="3"/>
  <c r="AK429" i="3"/>
  <c r="AJ429" i="3"/>
  <c r="AI429" i="3"/>
  <c r="AH429" i="3"/>
  <c r="AF429" i="3"/>
  <c r="AK427" i="3"/>
  <c r="AJ427" i="3"/>
  <c r="AI427" i="3"/>
  <c r="AH427" i="3"/>
  <c r="AF427" i="3"/>
  <c r="AK425" i="3"/>
  <c r="AJ425" i="3"/>
  <c r="AI425" i="3"/>
  <c r="AH425" i="3"/>
  <c r="AF425" i="3"/>
  <c r="AK423" i="3"/>
  <c r="AJ423" i="3"/>
  <c r="AI423" i="3"/>
  <c r="AH423" i="3"/>
  <c r="AF423" i="3"/>
  <c r="AK421" i="3"/>
  <c r="AJ421" i="3"/>
  <c r="AI421" i="3"/>
  <c r="AH421" i="3"/>
  <c r="AF421" i="3"/>
  <c r="AK419" i="3"/>
  <c r="AJ419" i="3"/>
  <c r="AI419" i="3"/>
  <c r="AH419" i="3"/>
  <c r="AF419" i="3"/>
  <c r="AK417" i="3"/>
  <c r="AJ417" i="3"/>
  <c r="AI417" i="3"/>
  <c r="AH417" i="3"/>
  <c r="AF417" i="3"/>
  <c r="AK415" i="3"/>
  <c r="AJ415" i="3"/>
  <c r="AI415" i="3"/>
  <c r="AH415" i="3"/>
  <c r="AF415" i="3"/>
  <c r="AK413" i="3"/>
  <c r="AJ413" i="3"/>
  <c r="AI413" i="3"/>
  <c r="AH413" i="3"/>
  <c r="AF413" i="3"/>
  <c r="AK411" i="3"/>
  <c r="AJ411" i="3"/>
  <c r="AI411" i="3"/>
  <c r="AH411" i="3"/>
  <c r="AF411" i="3"/>
  <c r="AK409" i="3"/>
  <c r="AJ409" i="3"/>
  <c r="AI409" i="3"/>
  <c r="AH409" i="3"/>
  <c r="AF409" i="3"/>
  <c r="AK407" i="3"/>
  <c r="AJ407" i="3"/>
  <c r="AI407" i="3"/>
  <c r="AH407" i="3"/>
  <c r="AF407" i="3"/>
  <c r="AK400" i="3"/>
  <c r="AJ400" i="3"/>
  <c r="AI400" i="3"/>
  <c r="AH400" i="3"/>
  <c r="AF400" i="3"/>
  <c r="AK398" i="3"/>
  <c r="AJ398" i="3"/>
  <c r="AI398" i="3"/>
  <c r="AH398" i="3"/>
  <c r="AF398" i="3"/>
  <c r="AK396" i="3"/>
  <c r="AJ396" i="3"/>
  <c r="AI396" i="3"/>
  <c r="AH396" i="3"/>
  <c r="AF396" i="3"/>
  <c r="AK394" i="3"/>
  <c r="AJ394" i="3"/>
  <c r="AI394" i="3"/>
  <c r="AH394" i="3"/>
  <c r="AF394" i="3"/>
  <c r="AK392" i="3"/>
  <c r="AJ392" i="3"/>
  <c r="AI392" i="3"/>
  <c r="AH392" i="3"/>
  <c r="AF392" i="3"/>
  <c r="AK390" i="3"/>
  <c r="AJ390" i="3"/>
  <c r="AI390" i="3"/>
  <c r="AH390" i="3"/>
  <c r="AF390" i="3"/>
  <c r="AK388" i="3"/>
  <c r="AJ388" i="3"/>
  <c r="AI388" i="3"/>
  <c r="AH388" i="3"/>
  <c r="AF388" i="3"/>
  <c r="AK386" i="3"/>
  <c r="AJ386" i="3"/>
  <c r="AI386" i="3"/>
  <c r="AH386" i="3"/>
  <c r="AF386" i="3"/>
  <c r="AK384" i="3"/>
  <c r="AJ384" i="3"/>
  <c r="AI384" i="3"/>
  <c r="AH384" i="3"/>
  <c r="AF384" i="3"/>
  <c r="AK382" i="3"/>
  <c r="AJ382" i="3"/>
  <c r="AI382" i="3"/>
  <c r="AH382" i="3"/>
  <c r="AF382" i="3"/>
  <c r="AK380" i="3"/>
  <c r="AJ380" i="3"/>
  <c r="AI380" i="3"/>
  <c r="AH380" i="3"/>
  <c r="AF380" i="3"/>
  <c r="AK378" i="3"/>
  <c r="AJ378" i="3"/>
  <c r="AI378" i="3"/>
  <c r="AH378" i="3"/>
  <c r="AF378" i="3"/>
  <c r="AK368" i="3"/>
  <c r="AJ368" i="3"/>
  <c r="AI368" i="3"/>
  <c r="AH368" i="3"/>
  <c r="AF368" i="3"/>
  <c r="AK366" i="3"/>
  <c r="AJ366" i="3"/>
  <c r="AI366" i="3"/>
  <c r="AH366" i="3"/>
  <c r="AF366" i="3"/>
  <c r="AK364" i="3"/>
  <c r="AJ364" i="3"/>
  <c r="AI364" i="3"/>
  <c r="AH364" i="3"/>
  <c r="AF364" i="3"/>
  <c r="AK362" i="3"/>
  <c r="AJ362" i="3"/>
  <c r="AI362" i="3"/>
  <c r="AH362" i="3"/>
  <c r="AF362" i="3"/>
  <c r="AK360" i="3"/>
  <c r="AJ360" i="3"/>
  <c r="AI360" i="3"/>
  <c r="AH360" i="3"/>
  <c r="AF360" i="3"/>
  <c r="AK358" i="3"/>
  <c r="AJ358" i="3"/>
  <c r="AI358" i="3"/>
  <c r="AH358" i="3"/>
  <c r="AF358" i="3"/>
  <c r="AK356" i="3"/>
  <c r="AJ356" i="3"/>
  <c r="AI356" i="3"/>
  <c r="AH356" i="3"/>
  <c r="AF356" i="3"/>
  <c r="AK354" i="3"/>
  <c r="AJ354" i="3"/>
  <c r="AI354" i="3"/>
  <c r="AH354" i="3"/>
  <c r="AF354" i="3"/>
  <c r="AK352" i="3"/>
  <c r="AJ352" i="3"/>
  <c r="AI352" i="3"/>
  <c r="AH352" i="3"/>
  <c r="AF352" i="3"/>
  <c r="AK350" i="3"/>
  <c r="AJ350" i="3"/>
  <c r="AI350" i="3"/>
  <c r="AH350" i="3"/>
  <c r="AF350" i="3"/>
  <c r="AK348" i="3"/>
  <c r="AJ348" i="3"/>
  <c r="AI348" i="3"/>
  <c r="AH348" i="3"/>
  <c r="AF348" i="3"/>
  <c r="AK346" i="3"/>
  <c r="AJ346" i="3"/>
  <c r="AI346" i="3"/>
  <c r="AH346" i="3"/>
  <c r="AF346" i="3"/>
  <c r="AK344" i="3"/>
  <c r="AJ344" i="3"/>
  <c r="AI344" i="3"/>
  <c r="AH344" i="3"/>
  <c r="AF344" i="3"/>
  <c r="AK342" i="3"/>
  <c r="AJ342" i="3"/>
  <c r="AI342" i="3"/>
  <c r="AH342" i="3"/>
  <c r="AF342" i="3"/>
  <c r="AK340" i="3"/>
  <c r="AJ340" i="3"/>
  <c r="AI340" i="3"/>
  <c r="AH340" i="3"/>
  <c r="AF340" i="3"/>
  <c r="AK328" i="3"/>
  <c r="AJ328" i="3"/>
  <c r="AI328" i="3"/>
  <c r="AH328" i="3"/>
  <c r="AF328" i="3"/>
  <c r="AK326" i="3"/>
  <c r="AJ326" i="3"/>
  <c r="AI326" i="3"/>
  <c r="AH326" i="3"/>
  <c r="AF326" i="3"/>
  <c r="AK324" i="3"/>
  <c r="AJ324" i="3"/>
  <c r="AI324" i="3"/>
  <c r="AH324" i="3"/>
  <c r="AF324" i="3"/>
  <c r="AK322" i="3"/>
  <c r="AJ322" i="3"/>
  <c r="AI322" i="3"/>
  <c r="AH322" i="3"/>
  <c r="AF322" i="3"/>
  <c r="AK320" i="3"/>
  <c r="AJ320" i="3"/>
  <c r="AI320" i="3"/>
  <c r="AH320" i="3"/>
  <c r="AF320" i="3"/>
  <c r="AK318" i="3"/>
  <c r="AJ318" i="3"/>
  <c r="AI318" i="3"/>
  <c r="AH318" i="3"/>
  <c r="AF318" i="3"/>
  <c r="AK316" i="3"/>
  <c r="AJ316" i="3"/>
  <c r="AI316" i="3"/>
  <c r="AH316" i="3"/>
  <c r="AF316" i="3"/>
  <c r="AK314" i="3"/>
  <c r="AJ314" i="3"/>
  <c r="AI314" i="3"/>
  <c r="AH314" i="3"/>
  <c r="AF314" i="3"/>
  <c r="AK312" i="3"/>
  <c r="AJ312" i="3"/>
  <c r="AI312" i="3"/>
  <c r="AH312" i="3"/>
  <c r="AF312" i="3"/>
  <c r="AK310" i="3"/>
  <c r="AJ310" i="3"/>
  <c r="AI310" i="3"/>
  <c r="AH310" i="3"/>
  <c r="AF310" i="3"/>
  <c r="AK308" i="3"/>
  <c r="AJ308" i="3"/>
  <c r="AI308" i="3"/>
  <c r="AH308" i="3"/>
  <c r="AF308" i="3"/>
  <c r="AK306" i="3"/>
  <c r="AJ306" i="3"/>
  <c r="AI306" i="3"/>
  <c r="AH306" i="3"/>
  <c r="AF306" i="3"/>
  <c r="AK304" i="3"/>
  <c r="AJ304" i="3"/>
  <c r="AI304" i="3"/>
  <c r="AH304" i="3"/>
  <c r="AF304" i="3"/>
  <c r="AK302" i="3"/>
  <c r="AJ302" i="3"/>
  <c r="AI302" i="3"/>
  <c r="AH302" i="3"/>
  <c r="AF302" i="3"/>
  <c r="AK300" i="3"/>
  <c r="AJ300" i="3"/>
  <c r="AI300" i="3"/>
  <c r="AH300" i="3"/>
  <c r="AF300" i="3"/>
  <c r="AK293" i="3"/>
  <c r="AJ293" i="3"/>
  <c r="AI293" i="3"/>
  <c r="AH293" i="3"/>
  <c r="AF293" i="3"/>
  <c r="L125" i="3"/>
  <c r="K125" i="3"/>
  <c r="J125" i="3"/>
  <c r="I125" i="3"/>
  <c r="H125" i="3"/>
  <c r="G125" i="3"/>
  <c r="F125" i="3"/>
  <c r="E125" i="3"/>
  <c r="D125" i="3"/>
  <c r="AK291" i="3"/>
  <c r="AJ291" i="3"/>
  <c r="AI291" i="3"/>
  <c r="AH291" i="3"/>
  <c r="AF291" i="3"/>
  <c r="L124" i="3"/>
  <c r="K124" i="3"/>
  <c r="J124" i="3"/>
  <c r="I124" i="3"/>
  <c r="H124" i="3"/>
  <c r="G124" i="3"/>
  <c r="F124" i="3"/>
  <c r="F5" i="3" s="1"/>
  <c r="E124" i="3"/>
  <c r="D124" i="3"/>
  <c r="AK289" i="3"/>
  <c r="AJ289" i="3"/>
  <c r="AI289" i="3"/>
  <c r="AH289" i="3"/>
  <c r="AF289" i="3"/>
  <c r="AK287" i="3"/>
  <c r="AJ287" i="3"/>
  <c r="AI287" i="3"/>
  <c r="AH287" i="3"/>
  <c r="AF287" i="3"/>
  <c r="AK285" i="3"/>
  <c r="AJ285" i="3"/>
  <c r="AI285" i="3"/>
  <c r="AH285" i="3"/>
  <c r="AF285" i="3"/>
  <c r="AK283" i="3"/>
  <c r="AJ283" i="3"/>
  <c r="AI283" i="3"/>
  <c r="AH283" i="3"/>
  <c r="AF283" i="3"/>
  <c r="AK281" i="3"/>
  <c r="AJ281" i="3"/>
  <c r="AI281" i="3"/>
  <c r="AH281" i="3"/>
  <c r="AF281" i="3"/>
  <c r="AK279" i="3"/>
  <c r="AJ279" i="3"/>
  <c r="AI279" i="3"/>
  <c r="AH279" i="3"/>
  <c r="AF279" i="3"/>
  <c r="AK277" i="3"/>
  <c r="AJ277" i="3"/>
  <c r="AI277" i="3"/>
  <c r="AH277" i="3"/>
  <c r="AF277" i="3"/>
  <c r="AK274" i="3"/>
  <c r="AJ274" i="3"/>
  <c r="AI274" i="3"/>
  <c r="AH274" i="3"/>
  <c r="AF274" i="3"/>
  <c r="AK272" i="3"/>
  <c r="AJ272" i="3"/>
  <c r="AI272" i="3"/>
  <c r="AH272" i="3"/>
  <c r="AF272" i="3"/>
  <c r="AK270" i="3"/>
  <c r="AJ270" i="3"/>
  <c r="AI270" i="3"/>
  <c r="AH270" i="3"/>
  <c r="AF270" i="3"/>
  <c r="AK263" i="3"/>
  <c r="AJ263" i="3"/>
  <c r="AI263" i="3"/>
  <c r="AH263" i="3"/>
  <c r="AF263" i="3"/>
  <c r="AK261" i="3"/>
  <c r="AJ261" i="3"/>
  <c r="AI261" i="3"/>
  <c r="AH261" i="3"/>
  <c r="AF261" i="3"/>
  <c r="AK259" i="3"/>
  <c r="AJ259" i="3"/>
  <c r="AI259" i="3"/>
  <c r="AH259" i="3"/>
  <c r="AF259" i="3"/>
  <c r="AK257" i="3"/>
  <c r="AJ257" i="3"/>
  <c r="AI257" i="3"/>
  <c r="AH257" i="3"/>
  <c r="AF257" i="3"/>
  <c r="AK255" i="3"/>
  <c r="AJ255" i="3"/>
  <c r="AI255" i="3"/>
  <c r="AH255" i="3"/>
  <c r="AF255" i="3"/>
  <c r="AK253" i="3"/>
  <c r="AJ253" i="3"/>
  <c r="AI253" i="3"/>
  <c r="AH253" i="3"/>
  <c r="AF253" i="3"/>
  <c r="AK251" i="3"/>
  <c r="AJ251" i="3"/>
  <c r="AI251" i="3"/>
  <c r="AH251" i="3"/>
  <c r="AF251" i="3"/>
  <c r="AK249" i="3"/>
  <c r="AJ249" i="3"/>
  <c r="AI249" i="3"/>
  <c r="AH249" i="3"/>
  <c r="AF249" i="3"/>
  <c r="AK247" i="3"/>
  <c r="AJ247" i="3"/>
  <c r="AI247" i="3"/>
  <c r="AH247" i="3"/>
  <c r="AF247" i="3"/>
  <c r="AK245" i="3"/>
  <c r="AJ245" i="3"/>
  <c r="AI245" i="3"/>
  <c r="AH245" i="3"/>
  <c r="AF245" i="3"/>
  <c r="AK238" i="3"/>
  <c r="AJ238" i="3"/>
  <c r="AI238" i="3"/>
  <c r="AH238" i="3"/>
  <c r="AF238" i="3"/>
  <c r="AK236" i="3"/>
  <c r="AJ236" i="3"/>
  <c r="AI236" i="3"/>
  <c r="AH236" i="3"/>
  <c r="AF236" i="3"/>
  <c r="AK234" i="3"/>
  <c r="AJ234" i="3"/>
  <c r="AI234" i="3"/>
  <c r="AH234" i="3"/>
  <c r="AF234" i="3"/>
  <c r="AK232" i="3"/>
  <c r="AJ232" i="3"/>
  <c r="AI232" i="3"/>
  <c r="AH232" i="3"/>
  <c r="AF232" i="3"/>
  <c r="AK230" i="3"/>
  <c r="AJ230" i="3"/>
  <c r="AI230" i="3"/>
  <c r="AH230" i="3"/>
  <c r="AF230" i="3"/>
  <c r="AK228" i="3"/>
  <c r="AJ228" i="3"/>
  <c r="AI228" i="3"/>
  <c r="AH228" i="3"/>
  <c r="AF228" i="3"/>
  <c r="AK226" i="3"/>
  <c r="AJ226" i="3"/>
  <c r="AI226" i="3"/>
  <c r="AH226" i="3"/>
  <c r="AF226" i="3"/>
  <c r="AK224" i="3"/>
  <c r="AJ224" i="3"/>
  <c r="AI224" i="3"/>
  <c r="AH224" i="3"/>
  <c r="AF224" i="3"/>
  <c r="AK222" i="3"/>
  <c r="AJ222" i="3"/>
  <c r="AI222" i="3"/>
  <c r="AH222" i="3"/>
  <c r="AF222" i="3"/>
  <c r="AK220" i="3"/>
  <c r="AJ220" i="3"/>
  <c r="AI220" i="3"/>
  <c r="AH220" i="3"/>
  <c r="AF220" i="3"/>
  <c r="AK218" i="3"/>
  <c r="AJ218" i="3"/>
  <c r="AI218" i="3"/>
  <c r="AH218" i="3"/>
  <c r="AF218" i="3"/>
  <c r="AK216" i="3"/>
  <c r="AJ216" i="3"/>
  <c r="AI216" i="3"/>
  <c r="AH216" i="3"/>
  <c r="AF216" i="3"/>
  <c r="AK211" i="3"/>
  <c r="AJ211" i="3"/>
  <c r="AI211" i="3"/>
  <c r="AH211" i="3"/>
  <c r="AF211" i="3"/>
  <c r="AK209" i="3"/>
  <c r="AJ209" i="3"/>
  <c r="AI209" i="3"/>
  <c r="AH209" i="3"/>
  <c r="AF209" i="3"/>
  <c r="AK207" i="3"/>
  <c r="AJ207" i="3"/>
  <c r="AI207" i="3"/>
  <c r="AH207" i="3"/>
  <c r="AF207" i="3"/>
  <c r="AK205" i="3"/>
  <c r="AJ205" i="3"/>
  <c r="AI205" i="3"/>
  <c r="AH205" i="3"/>
  <c r="AF205" i="3"/>
  <c r="AK203" i="3"/>
  <c r="AJ203" i="3"/>
  <c r="AI203" i="3"/>
  <c r="AH203" i="3"/>
  <c r="AF203" i="3"/>
  <c r="AK201" i="3"/>
  <c r="AJ201" i="3"/>
  <c r="AI201" i="3"/>
  <c r="AH201" i="3"/>
  <c r="AF201" i="3"/>
  <c r="AK199" i="3"/>
  <c r="AJ199" i="3"/>
  <c r="AI199" i="3"/>
  <c r="AH199" i="3"/>
  <c r="AF199" i="3"/>
  <c r="AK195" i="3"/>
  <c r="AJ195" i="3"/>
  <c r="AI195" i="3"/>
  <c r="AH195" i="3"/>
  <c r="AF195" i="3"/>
  <c r="AK184" i="3"/>
  <c r="AJ184" i="3"/>
  <c r="AI184" i="3"/>
  <c r="AH184" i="3"/>
  <c r="AF184" i="3"/>
  <c r="AK182" i="3"/>
  <c r="AJ182" i="3"/>
  <c r="AI182" i="3"/>
  <c r="AH182" i="3"/>
  <c r="AF182" i="3"/>
  <c r="AK180" i="3"/>
  <c r="AJ180" i="3"/>
  <c r="AI180" i="3"/>
  <c r="AH180" i="3"/>
  <c r="AF180" i="3"/>
  <c r="AK178" i="3"/>
  <c r="AJ178" i="3"/>
  <c r="AI178" i="3"/>
  <c r="AH178" i="3"/>
  <c r="AF178" i="3"/>
  <c r="AK176" i="3"/>
  <c r="AJ176" i="3"/>
  <c r="AI176" i="3"/>
  <c r="AH176" i="3"/>
  <c r="AF176" i="3"/>
  <c r="AK174" i="3"/>
  <c r="AJ174" i="3"/>
  <c r="AI174" i="3"/>
  <c r="AH174" i="3"/>
  <c r="AF174" i="3"/>
  <c r="AK172" i="3"/>
  <c r="AJ172" i="3"/>
  <c r="AI172" i="3"/>
  <c r="AH172" i="3"/>
  <c r="AF172" i="3"/>
  <c r="AK170" i="3"/>
  <c r="AJ170" i="3"/>
  <c r="AI170" i="3"/>
  <c r="AH170" i="3"/>
  <c r="AF170" i="3"/>
  <c r="AK168" i="3"/>
  <c r="AJ168" i="3"/>
  <c r="AI168" i="3"/>
  <c r="AH168" i="3"/>
  <c r="AK166" i="3"/>
  <c r="AJ166" i="3"/>
  <c r="AI166" i="3"/>
  <c r="AH166" i="3"/>
  <c r="AK164" i="3"/>
  <c r="AJ164" i="3"/>
  <c r="AI164" i="3"/>
  <c r="AH164" i="3"/>
  <c r="AK163" i="3"/>
  <c r="AJ163" i="3"/>
  <c r="AI163" i="3"/>
  <c r="AH163" i="3"/>
  <c r="AK162" i="3"/>
  <c r="AJ162" i="3"/>
  <c r="AI162" i="3"/>
  <c r="AH162" i="3"/>
  <c r="AK161" i="3"/>
  <c r="AJ161" i="3"/>
  <c r="AI161" i="3"/>
  <c r="AH161" i="3"/>
  <c r="AK159" i="3"/>
  <c r="AJ159" i="3"/>
  <c r="AI159" i="3"/>
  <c r="AH159" i="3"/>
  <c r="AK152" i="3"/>
  <c r="AJ152" i="3"/>
  <c r="AI152" i="3"/>
  <c r="AH152" i="3"/>
  <c r="AK150" i="3"/>
  <c r="AJ150" i="3"/>
  <c r="AI150" i="3"/>
  <c r="AH150" i="3"/>
  <c r="AK148" i="3"/>
  <c r="AJ148" i="3"/>
  <c r="AI148" i="3"/>
  <c r="AH148" i="3"/>
  <c r="AK146" i="3"/>
  <c r="AJ146" i="3"/>
  <c r="AI146" i="3"/>
  <c r="AH146" i="3"/>
  <c r="AK144" i="3"/>
  <c r="AJ144" i="3"/>
  <c r="AI144" i="3"/>
  <c r="AH144" i="3"/>
  <c r="AK142" i="3"/>
  <c r="AJ142" i="3"/>
  <c r="AI142" i="3"/>
  <c r="AH142" i="3"/>
  <c r="AK140" i="3"/>
  <c r="AJ140" i="3"/>
  <c r="AI140" i="3"/>
  <c r="AH140" i="3"/>
  <c r="AK138" i="3"/>
  <c r="AJ138" i="3"/>
  <c r="AI138" i="3"/>
  <c r="AH138" i="3"/>
  <c r="AK136" i="3"/>
  <c r="AJ136" i="3"/>
  <c r="AI136" i="3"/>
  <c r="AH136" i="3"/>
  <c r="AK134" i="3"/>
  <c r="AJ134" i="3"/>
  <c r="AI134" i="3"/>
  <c r="AH134" i="3"/>
  <c r="L59" i="3"/>
  <c r="K59" i="3"/>
  <c r="K4" i="3" s="1"/>
  <c r="J59" i="3"/>
  <c r="J4" i="3" s="1"/>
  <c r="I59" i="3"/>
  <c r="H59" i="3"/>
  <c r="H4" i="3" s="1"/>
  <c r="G59" i="3"/>
  <c r="F59" i="3"/>
  <c r="E59" i="3"/>
  <c r="D59" i="3"/>
  <c r="D4" i="3" s="1"/>
  <c r="AK127" i="3"/>
  <c r="AJ127" i="3"/>
  <c r="AI127" i="3"/>
  <c r="AH127" i="3"/>
  <c r="L58" i="3"/>
  <c r="K58" i="3"/>
  <c r="K5" i="3" s="1"/>
  <c r="J58" i="3"/>
  <c r="I58" i="3"/>
  <c r="H58" i="3"/>
  <c r="H5" i="3" s="1"/>
  <c r="G58" i="3"/>
  <c r="F58" i="3"/>
  <c r="E58" i="3"/>
  <c r="D58" i="3"/>
  <c r="D5" i="3" s="1"/>
  <c r="AK125" i="3"/>
  <c r="AJ125" i="3"/>
  <c r="AI125" i="3"/>
  <c r="AH125" i="3"/>
  <c r="AK123" i="3"/>
  <c r="AJ123" i="3"/>
  <c r="AI123" i="3"/>
  <c r="AH123" i="3"/>
  <c r="AK121" i="3"/>
  <c r="AJ121" i="3"/>
  <c r="AI121" i="3"/>
  <c r="AH121" i="3"/>
  <c r="AK119" i="3"/>
  <c r="AJ119" i="3"/>
  <c r="AI119" i="3"/>
  <c r="AH119" i="3"/>
  <c r="AK117" i="3"/>
  <c r="AJ117" i="3"/>
  <c r="AI117" i="3"/>
  <c r="AH117" i="3"/>
  <c r="AK115" i="3"/>
  <c r="AJ115" i="3"/>
  <c r="AI115" i="3"/>
  <c r="AH115" i="3"/>
  <c r="AK113" i="3"/>
  <c r="AJ113" i="3"/>
  <c r="AI113" i="3"/>
  <c r="AH113" i="3"/>
  <c r="AK111" i="3"/>
  <c r="AJ111" i="3"/>
  <c r="AI111" i="3"/>
  <c r="AH111" i="3"/>
  <c r="AK104" i="3"/>
  <c r="AJ104" i="3"/>
  <c r="AI104" i="3"/>
  <c r="AH104" i="3"/>
  <c r="AK102" i="3"/>
  <c r="AJ102" i="3"/>
  <c r="AI102" i="3"/>
  <c r="AH102" i="3"/>
  <c r="AK100" i="3"/>
  <c r="AJ100" i="3"/>
  <c r="AI100" i="3"/>
  <c r="AH100" i="3"/>
  <c r="AK98" i="3"/>
  <c r="AJ98" i="3"/>
  <c r="AI98" i="3"/>
  <c r="AH98" i="3"/>
  <c r="AK96" i="3"/>
  <c r="AJ96" i="3"/>
  <c r="AI96" i="3"/>
  <c r="AH96" i="3"/>
  <c r="AK94" i="3"/>
  <c r="AJ94" i="3"/>
  <c r="AI94" i="3"/>
  <c r="AH94" i="3"/>
  <c r="AK92" i="3"/>
  <c r="AJ92" i="3"/>
  <c r="AI92" i="3"/>
  <c r="AH92" i="3"/>
  <c r="AK90" i="3"/>
  <c r="AJ90" i="3"/>
  <c r="AI90" i="3"/>
  <c r="AH90" i="3"/>
  <c r="AK87" i="3"/>
  <c r="AJ87" i="3"/>
  <c r="AI87" i="3"/>
  <c r="AH87" i="3"/>
  <c r="AK85" i="3"/>
  <c r="AJ85" i="3"/>
  <c r="AI85" i="3"/>
  <c r="AH85" i="3"/>
  <c r="AK83" i="3"/>
  <c r="AJ83" i="3"/>
  <c r="AI83" i="3"/>
  <c r="AH83" i="3"/>
  <c r="AK81" i="3"/>
  <c r="AJ81" i="3"/>
  <c r="AI81" i="3"/>
  <c r="AH81" i="3"/>
  <c r="AK78" i="3"/>
  <c r="AJ78" i="3"/>
  <c r="AI78" i="3"/>
  <c r="AH78" i="3"/>
  <c r="AK71" i="3"/>
  <c r="AJ71" i="3"/>
  <c r="AI71" i="3"/>
  <c r="AH71" i="3"/>
  <c r="AF71" i="3"/>
  <c r="AK69" i="3"/>
  <c r="AJ69" i="3"/>
  <c r="AI69" i="3"/>
  <c r="AH69" i="3"/>
  <c r="AF69" i="3"/>
  <c r="AK67" i="3"/>
  <c r="AJ67" i="3"/>
  <c r="AI67" i="3"/>
  <c r="AH67" i="3"/>
  <c r="AF67" i="3"/>
  <c r="AK65" i="3"/>
  <c r="AJ65" i="3"/>
  <c r="AI65" i="3"/>
  <c r="AH65" i="3"/>
  <c r="AF65" i="3"/>
  <c r="AK63" i="3"/>
  <c r="AJ63" i="3"/>
  <c r="AI63" i="3"/>
  <c r="AH63" i="3"/>
  <c r="AF63" i="3"/>
  <c r="AK61" i="3"/>
  <c r="AJ61" i="3"/>
  <c r="AI61" i="3"/>
  <c r="AH61" i="3"/>
  <c r="AF61" i="3"/>
  <c r="AK59" i="3"/>
  <c r="AJ59" i="3"/>
  <c r="AI59" i="3"/>
  <c r="AH59" i="3"/>
  <c r="AF59" i="3"/>
  <c r="AK57" i="3"/>
  <c r="AJ57" i="3"/>
  <c r="AI57" i="3"/>
  <c r="AH57" i="3"/>
  <c r="AF57" i="3"/>
  <c r="AK55" i="3"/>
  <c r="AJ55" i="3"/>
  <c r="AI55" i="3"/>
  <c r="AH55" i="3"/>
  <c r="AF55" i="3"/>
  <c r="AK53" i="3"/>
  <c r="AJ53" i="3"/>
  <c r="AI53" i="3"/>
  <c r="AH53" i="3"/>
  <c r="AF53" i="3"/>
  <c r="AK51" i="3"/>
  <c r="AJ51" i="3"/>
  <c r="AI51" i="3"/>
  <c r="AH51" i="3"/>
  <c r="AF51" i="3"/>
  <c r="AK49" i="3"/>
  <c r="AJ49" i="3"/>
  <c r="AI49" i="3"/>
  <c r="AH49" i="3"/>
  <c r="AF49" i="3"/>
  <c r="AK47" i="3"/>
  <c r="AJ47" i="3"/>
  <c r="AI47" i="3"/>
  <c r="AH47" i="3"/>
  <c r="AF47" i="3"/>
  <c r="AK45" i="3"/>
  <c r="AJ45" i="3"/>
  <c r="AI45" i="3"/>
  <c r="AH45" i="3"/>
  <c r="AF45" i="3"/>
  <c r="AK43" i="3"/>
  <c r="AJ43" i="3"/>
  <c r="AI43" i="3"/>
  <c r="AH43" i="3"/>
  <c r="AF43" i="3"/>
  <c r="AK39" i="3"/>
  <c r="AJ39" i="3"/>
  <c r="AI39" i="3"/>
  <c r="AH39" i="3"/>
  <c r="AF39" i="3"/>
  <c r="AK37" i="3"/>
  <c r="AJ37" i="3"/>
  <c r="AI37" i="3"/>
  <c r="AH37" i="3"/>
  <c r="AF37" i="3"/>
  <c r="AK35" i="3"/>
  <c r="AJ35" i="3"/>
  <c r="AI35" i="3"/>
  <c r="AH35" i="3"/>
  <c r="AF35" i="3"/>
  <c r="AK33" i="3"/>
  <c r="AJ33" i="3"/>
  <c r="AI33" i="3"/>
  <c r="AH33" i="3"/>
  <c r="AF33" i="3"/>
  <c r="AK31" i="3"/>
  <c r="AJ31" i="3"/>
  <c r="AI31" i="3"/>
  <c r="AH31" i="3"/>
  <c r="AF31" i="3"/>
  <c r="AK30" i="3"/>
  <c r="AJ30" i="3"/>
  <c r="AI30" i="3"/>
  <c r="AH30" i="3"/>
  <c r="AF30" i="3"/>
  <c r="AK28" i="3"/>
  <c r="AJ28" i="3"/>
  <c r="AI28" i="3"/>
  <c r="AH28" i="3"/>
  <c r="AF28" i="3"/>
  <c r="AK26" i="3"/>
  <c r="AJ26" i="3"/>
  <c r="AI26" i="3"/>
  <c r="AH26" i="3"/>
  <c r="AF26" i="3"/>
  <c r="AK24" i="3"/>
  <c r="AJ24" i="3"/>
  <c r="AI24" i="3"/>
  <c r="AH24" i="3"/>
  <c r="AF24" i="3"/>
  <c r="AK22" i="3"/>
  <c r="AJ22" i="3"/>
  <c r="AI22" i="3"/>
  <c r="AH22" i="3"/>
  <c r="AF22" i="3"/>
  <c r="AK20" i="3"/>
  <c r="AJ20" i="3"/>
  <c r="AI20" i="3"/>
  <c r="AH20" i="3"/>
  <c r="AF20" i="3"/>
  <c r="AK18" i="3"/>
  <c r="AJ18" i="3"/>
  <c r="AI18" i="3"/>
  <c r="AH18" i="3"/>
  <c r="AF18" i="3"/>
  <c r="AK16" i="3"/>
  <c r="AJ16" i="3"/>
  <c r="AI16" i="3"/>
  <c r="AH16" i="3"/>
  <c r="AF16" i="3"/>
  <c r="AK14" i="3"/>
  <c r="AJ14" i="3"/>
  <c r="AI14" i="3"/>
  <c r="AH14" i="3"/>
  <c r="AF14" i="3"/>
  <c r="AK12" i="3"/>
  <c r="AJ12" i="3"/>
  <c r="AI12" i="3"/>
  <c r="AH12" i="3"/>
  <c r="AF12" i="3"/>
  <c r="AK11" i="3"/>
  <c r="AJ11" i="3"/>
  <c r="AI11" i="3"/>
  <c r="AH11" i="3"/>
  <c r="AF11" i="3"/>
  <c r="AK9" i="3"/>
  <c r="AJ9" i="3"/>
  <c r="AI9" i="3"/>
  <c r="AH9" i="3"/>
  <c r="AF9" i="3"/>
  <c r="J5" i="3"/>
  <c r="E5" i="3"/>
  <c r="AK7" i="3"/>
  <c r="AJ7" i="3"/>
  <c r="AI7" i="3"/>
  <c r="AH7" i="3"/>
  <c r="AF7" i="3"/>
  <c r="AK5" i="3"/>
  <c r="AJ5" i="3"/>
  <c r="AI5" i="3"/>
  <c r="AH5" i="3"/>
  <c r="AF5" i="3"/>
  <c r="AK3" i="3"/>
  <c r="AJ3" i="3"/>
  <c r="AI3" i="3"/>
  <c r="AH3" i="3"/>
  <c r="AF3" i="3"/>
  <c r="AC58" i="2"/>
  <c r="AB58" i="2"/>
  <c r="AA58" i="2"/>
  <c r="Z58" i="2"/>
  <c r="Y58" i="2"/>
  <c r="X58" i="2"/>
  <c r="W58" i="2"/>
  <c r="V58" i="2"/>
  <c r="U58" i="2"/>
  <c r="T58" i="2"/>
  <c r="S58" i="2"/>
  <c r="AD54" i="2"/>
  <c r="AC54" i="2"/>
  <c r="AC57" i="2" s="1"/>
  <c r="AB54" i="2"/>
  <c r="AB56" i="2" s="1"/>
  <c r="AA54" i="2"/>
  <c r="AA57" i="2" s="1"/>
  <c r="Z54" i="2"/>
  <c r="Z57" i="2" s="1"/>
  <c r="Y54" i="2"/>
  <c r="Y57" i="2" s="1"/>
  <c r="X54" i="2"/>
  <c r="X56" i="2" s="1"/>
  <c r="W54" i="2"/>
  <c r="W57" i="2" s="1"/>
  <c r="V54" i="2"/>
  <c r="V56" i="2" s="1"/>
  <c r="U54" i="2"/>
  <c r="U56" i="2" s="1"/>
  <c r="T54" i="2"/>
  <c r="T56" i="2" s="1"/>
  <c r="S54" i="2"/>
  <c r="S57" i="2" s="1"/>
  <c r="AC46" i="2"/>
  <c r="AB46" i="2"/>
  <c r="AA46" i="2"/>
  <c r="Z46" i="2"/>
  <c r="Y46" i="2"/>
  <c r="X46" i="2"/>
  <c r="W46" i="2"/>
  <c r="V46" i="2"/>
  <c r="U46" i="2"/>
  <c r="T46" i="2"/>
  <c r="S46" i="2"/>
  <c r="AD42" i="2"/>
  <c r="AC42" i="2"/>
  <c r="AC45" i="2" s="1"/>
  <c r="AB42" i="2"/>
  <c r="AB45" i="2" s="1"/>
  <c r="AA42" i="2"/>
  <c r="AA44" i="2" s="1"/>
  <c r="Z42" i="2"/>
  <c r="Z44" i="2" s="1"/>
  <c r="Y42" i="2"/>
  <c r="Y44" i="2" s="1"/>
  <c r="X42" i="2"/>
  <c r="X45" i="2" s="1"/>
  <c r="W42" i="2"/>
  <c r="W44" i="2" s="1"/>
  <c r="V42" i="2"/>
  <c r="V45" i="2" s="1"/>
  <c r="U42" i="2"/>
  <c r="U44" i="2" s="1"/>
  <c r="T42" i="2"/>
  <c r="T45" i="2" s="1"/>
  <c r="S42" i="2"/>
  <c r="S44" i="2" s="1"/>
  <c r="AC26" i="2"/>
  <c r="AB26" i="2"/>
  <c r="AA26" i="2"/>
  <c r="Z26" i="2"/>
  <c r="Y26" i="2"/>
  <c r="X26" i="2"/>
  <c r="W26" i="2"/>
  <c r="V26" i="2"/>
  <c r="U26" i="2"/>
  <c r="T26" i="2"/>
  <c r="S26" i="2"/>
  <c r="AD22" i="2"/>
  <c r="AC22" i="2"/>
  <c r="AC25" i="2" s="1"/>
  <c r="AB22" i="2"/>
  <c r="AB25" i="2" s="1"/>
  <c r="AA22" i="2"/>
  <c r="AA25" i="2" s="1"/>
  <c r="Z22" i="2"/>
  <c r="Z25" i="2" s="1"/>
  <c r="Y22" i="2"/>
  <c r="Y25" i="2" s="1"/>
  <c r="X22" i="2"/>
  <c r="X24" i="2" s="1"/>
  <c r="W22" i="2"/>
  <c r="W24" i="2" s="1"/>
  <c r="V22" i="2"/>
  <c r="V24" i="2" s="1"/>
  <c r="U22" i="2"/>
  <c r="U25" i="2" s="1"/>
  <c r="T22" i="2"/>
  <c r="T25" i="2" s="1"/>
  <c r="S22" i="2"/>
  <c r="S25" i="2" s="1"/>
  <c r="AA5" i="2" l="1"/>
  <c r="AB24" i="2"/>
  <c r="X57" i="2"/>
  <c r="X25" i="2"/>
  <c r="AB44" i="2"/>
  <c r="AD3" i="2" s="1"/>
  <c r="W45" i="2"/>
  <c r="Z45" i="2"/>
  <c r="AB4" i="2" s="1"/>
  <c r="Y24" i="2"/>
  <c r="Z24" i="2"/>
  <c r="S45" i="2"/>
  <c r="U4" i="2" s="1"/>
  <c r="X5" i="2"/>
  <c r="W56" i="2"/>
  <c r="Y3" i="2" s="1"/>
  <c r="AA45" i="2"/>
  <c r="AC4" i="2" s="1"/>
  <c r="T44" i="2"/>
  <c r="T24" i="2"/>
  <c r="V3" i="2" s="1"/>
  <c r="V57" i="2"/>
  <c r="Y5" i="4"/>
  <c r="Z209" i="4"/>
  <c r="X3" i="4"/>
  <c r="AB5" i="4"/>
  <c r="X5" i="4"/>
  <c r="Z3" i="4"/>
  <c r="AA4" i="4"/>
  <c r="AB4" i="4"/>
  <c r="AA5" i="4"/>
  <c r="AE5" i="4"/>
  <c r="AF5" i="4"/>
  <c r="AE4" i="4"/>
  <c r="L5" i="3"/>
  <c r="F4" i="3"/>
  <c r="I4" i="3"/>
  <c r="G4" i="3"/>
  <c r="I5" i="3"/>
  <c r="Y3" i="4"/>
  <c r="Y117" i="4"/>
  <c r="U45" i="2"/>
  <c r="W4" i="2" s="1"/>
  <c r="Z56" i="2"/>
  <c r="Z117" i="4"/>
  <c r="Z4" i="4" s="1"/>
  <c r="U5" i="2"/>
  <c r="AC5" i="2"/>
  <c r="U57" i="2"/>
  <c r="V5" i="2"/>
  <c r="AE5" i="2"/>
  <c r="AC3" i="4"/>
  <c r="AD5" i="2"/>
  <c r="Z5" i="2"/>
  <c r="E4" i="3"/>
  <c r="G5" i="3"/>
  <c r="AE4" i="2"/>
  <c r="AB5" i="2"/>
  <c r="W5" i="2"/>
  <c r="W25" i="2"/>
  <c r="Y5" i="2"/>
  <c r="Z5" i="4"/>
  <c r="AD4" i="4"/>
  <c r="X117" i="4"/>
  <c r="AF117" i="4"/>
  <c r="AF4" i="4" s="1"/>
  <c r="X210" i="4"/>
  <c r="Y210" i="4"/>
  <c r="AC117" i="4"/>
  <c r="AC4" i="4" s="1"/>
  <c r="V25" i="2"/>
  <c r="Y45" i="2"/>
  <c r="AA4" i="2" s="1"/>
  <c r="T57" i="2"/>
  <c r="V4" i="2" s="1"/>
  <c r="AB57" i="2"/>
  <c r="AD4" i="2" s="1"/>
  <c r="S24" i="2"/>
  <c r="AA24" i="2"/>
  <c r="V44" i="2"/>
  <c r="Y56" i="2"/>
  <c r="U24" i="2"/>
  <c r="W3" i="2" s="1"/>
  <c r="X44" i="2"/>
  <c r="S56" i="2"/>
  <c r="AA56" i="2"/>
  <c r="Y4" i="4" l="1"/>
  <c r="AB3" i="2"/>
  <c r="AA3" i="2"/>
  <c r="Y4" i="2"/>
  <c r="X4" i="4"/>
  <c r="U3" i="2"/>
  <c r="AC3" i="2"/>
</calcChain>
</file>

<file path=xl/sharedStrings.xml><?xml version="1.0" encoding="utf-8"?>
<sst xmlns="http://schemas.openxmlformats.org/spreadsheetml/2006/main" count="5334" uniqueCount="1433">
  <si>
    <t>SAMPLE</t>
  </si>
  <si>
    <t>SiO2</t>
  </si>
  <si>
    <t>TiO2</t>
  </si>
  <si>
    <t>Al2O3</t>
  </si>
  <si>
    <t>Cr2O3</t>
  </si>
  <si>
    <t>FeO</t>
  </si>
  <si>
    <t>MnO</t>
  </si>
  <si>
    <t>MgO</t>
  </si>
  <si>
    <t>CaO</t>
  </si>
  <si>
    <t>Na2O</t>
  </si>
  <si>
    <t>K2O</t>
  </si>
  <si>
    <t>P2O5</t>
  </si>
  <si>
    <t>TOTAL</t>
  </si>
  <si>
    <t>TLP0008_G2</t>
  </si>
  <si>
    <t>TLP0008_G4</t>
  </si>
  <si>
    <t>TLP0008_G5</t>
  </si>
  <si>
    <t>BDL</t>
  </si>
  <si>
    <t>TLP0008_G11</t>
  </si>
  <si>
    <t>TLP0008_G12</t>
  </si>
  <si>
    <t>TLP0034_G1</t>
  </si>
  <si>
    <t>TLP0034_G2</t>
  </si>
  <si>
    <t>TLP0034_G3</t>
  </si>
  <si>
    <t>TLP0034_G5</t>
  </si>
  <si>
    <t>TLP0034_G6</t>
  </si>
  <si>
    <t>TLP0034_G7</t>
  </si>
  <si>
    <t>TLP0034_G8</t>
  </si>
  <si>
    <t>TLP0034_G10</t>
  </si>
  <si>
    <t>TLP0034_G11</t>
  </si>
  <si>
    <t>TLP0199_G2</t>
  </si>
  <si>
    <t>TLP0199_G3</t>
  </si>
  <si>
    <t>TLP0199_G4</t>
  </si>
  <si>
    <t>TLP0199_G5</t>
  </si>
  <si>
    <t>TLP0199_G6</t>
  </si>
  <si>
    <t>TLP0199_G7</t>
  </si>
  <si>
    <t>TLP0199_G10</t>
  </si>
  <si>
    <t>TLP0199_G11</t>
  </si>
  <si>
    <t>TLP0199_G12</t>
  </si>
  <si>
    <t>TLP0270_G2</t>
  </si>
  <si>
    <t>TLP0270_G3</t>
  </si>
  <si>
    <t>TLP0270_G5</t>
  </si>
  <si>
    <t>TLP0270_G6</t>
  </si>
  <si>
    <t>TLP0270_G7</t>
  </si>
  <si>
    <t>TLP0270_G8</t>
  </si>
  <si>
    <t>TLP0270_G9</t>
  </si>
  <si>
    <t>TLP0270_G10</t>
  </si>
  <si>
    <t>TLP0270_G11</t>
  </si>
  <si>
    <t>TLP0445_G2</t>
  </si>
  <si>
    <t>TLP0445_G3</t>
  </si>
  <si>
    <t>TLP0445_G4</t>
  </si>
  <si>
    <t>TLP0445_G5</t>
  </si>
  <si>
    <t>TLP0445_G6</t>
  </si>
  <si>
    <t>TLP0445_G7</t>
  </si>
  <si>
    <t>TLP0445_G8</t>
  </si>
  <si>
    <t>TLP0445_G10</t>
  </si>
  <si>
    <t>TLP0445_G12</t>
  </si>
  <si>
    <t>Overall confidence in data</t>
  </si>
  <si>
    <t>Accuracy (%)</t>
  </si>
  <si>
    <t>Precision (2sd) %</t>
  </si>
  <si>
    <t>Precision (2sd) wt%</t>
  </si>
  <si>
    <t>KL2-G1</t>
  </si>
  <si>
    <t>KL2-G2</t>
  </si>
  <si>
    <t>KL2-G4</t>
  </si>
  <si>
    <t>KL2-G5</t>
  </si>
  <si>
    <t>KL2-G6</t>
  </si>
  <si>
    <t>average</t>
  </si>
  <si>
    <t>STD values</t>
  </si>
  <si>
    <t>ML3B-G1</t>
  </si>
  <si>
    <t>ML3B-G2</t>
  </si>
  <si>
    <t>ML3B-G3</t>
  </si>
  <si>
    <t>ML3B-G4</t>
  </si>
  <si>
    <t>ML3B-G6</t>
  </si>
  <si>
    <t>ST.HS-6_1</t>
  </si>
  <si>
    <t>ST.HS-6_2</t>
  </si>
  <si>
    <t>Secondary standards</t>
  </si>
  <si>
    <t>Output Data</t>
  </si>
  <si>
    <t>Sample</t>
  </si>
  <si>
    <t>Day #</t>
  </si>
  <si>
    <t>Emplacement Date</t>
  </si>
  <si>
    <t>Spot Name</t>
  </si>
  <si>
    <t>Spot Location</t>
  </si>
  <si>
    <t>Analysis Date</t>
  </si>
  <si>
    <t>Mg #</t>
  </si>
  <si>
    <t>En</t>
  </si>
  <si>
    <t>Fs</t>
  </si>
  <si>
    <t>Wo</t>
  </si>
  <si>
    <t>Ac</t>
  </si>
  <si>
    <t>Si</t>
  </si>
  <si>
    <t>Ti</t>
  </si>
  <si>
    <t>Al</t>
  </si>
  <si>
    <t>Fe2</t>
  </si>
  <si>
    <t>Fe3</t>
  </si>
  <si>
    <t>Mg</t>
  </si>
  <si>
    <t>Mn</t>
  </si>
  <si>
    <t>Ca</t>
  </si>
  <si>
    <t>Na</t>
  </si>
  <si>
    <t>Fe2O3</t>
  </si>
  <si>
    <t>CAN_LLP_0001</t>
  </si>
  <si>
    <t>LLP001_10_C</t>
  </si>
  <si>
    <t>C</t>
  </si>
  <si>
    <t>LLP001_11_C</t>
  </si>
  <si>
    <t>LLP001_13_C</t>
  </si>
  <si>
    <t>LLP001_14_C</t>
  </si>
  <si>
    <t>LLP001_15_C</t>
  </si>
  <si>
    <t>LLP001_16_C</t>
  </si>
  <si>
    <t>LLP001_18_C</t>
  </si>
  <si>
    <t>LLP001_19_C</t>
  </si>
  <si>
    <t>LLP001_2_C</t>
  </si>
  <si>
    <t>LLP001_20_C</t>
  </si>
  <si>
    <t>LLP001_8_C</t>
  </si>
  <si>
    <t>LLP001_9_C</t>
  </si>
  <si>
    <t>CAN_LLP_0003</t>
  </si>
  <si>
    <t>LLP003_12_C</t>
  </si>
  <si>
    <t>LLP003_13_C</t>
  </si>
  <si>
    <t>LLP003_14_C</t>
  </si>
  <si>
    <t>LLP003_15_C</t>
  </si>
  <si>
    <t>LLP003_16_C</t>
  </si>
  <si>
    <t>LLP003_17_C</t>
  </si>
  <si>
    <t>LLP003_18_C</t>
  </si>
  <si>
    <t>LLP003_19_C</t>
  </si>
  <si>
    <t>LLP003_20_C</t>
  </si>
  <si>
    <t>LLP003_21_C</t>
  </si>
  <si>
    <t>LLP003_23_C</t>
  </si>
  <si>
    <t>LLP003_24_C</t>
  </si>
  <si>
    <t>LLP003_25_C</t>
  </si>
  <si>
    <t>CAN_LLP_0011</t>
  </si>
  <si>
    <t>LLP_0011_cpx1_C</t>
  </si>
  <si>
    <t>LLP_0011_cpx10_C</t>
  </si>
  <si>
    <t>LLP_0011_cpx2_C</t>
  </si>
  <si>
    <t>LLP_0011_cpx3_C</t>
  </si>
  <si>
    <t>LLP_0011_cpx4_C</t>
  </si>
  <si>
    <t>LLP_0011_cpx5_C</t>
  </si>
  <si>
    <t>LLP_0011_cpx6_C</t>
  </si>
  <si>
    <t>LLP_0011_cpx7_C</t>
  </si>
  <si>
    <t>LLP_0011_cpx8_C</t>
  </si>
  <si>
    <t>LLP_0011_cpx9_C</t>
  </si>
  <si>
    <t>CAN_LLP_0015</t>
  </si>
  <si>
    <t>CAN_LLP_0015_cpx1_C</t>
  </si>
  <si>
    <t>CAN_LLP_0015_cpx10_C</t>
  </si>
  <si>
    <t>CAN_LLP_0015_cpx11_C</t>
  </si>
  <si>
    <t>CAN_LLP_0015_cpx12_C</t>
  </si>
  <si>
    <t>CAN_LLP_0015_cpx15_C</t>
  </si>
  <si>
    <t>CAN_LLP_0015_cpx2_C</t>
  </si>
  <si>
    <t>CAN_LLP_0015_cpx3_C</t>
  </si>
  <si>
    <t>CAN_LLP_0015_cpx4_C</t>
  </si>
  <si>
    <t>CAN_LLP_0015_cpx5_C</t>
  </si>
  <si>
    <t>CAN_LLP_0015_cpx6_C</t>
  </si>
  <si>
    <t>CAN_LLP_0015_cpx7_C</t>
  </si>
  <si>
    <t>CAN_LLP_0015_cpx8_C</t>
  </si>
  <si>
    <t>CAN_LLP_0015_cpx9_C</t>
  </si>
  <si>
    <t>CAN_LLP_0016</t>
  </si>
  <si>
    <t>CAN_LLP_0016_cpx1_C</t>
  </si>
  <si>
    <t>CAN_LLP_0016_cpx10_C</t>
  </si>
  <si>
    <t>CAN_LLP_0016_cpx2_C</t>
  </si>
  <si>
    <t>CAN_LLP_0016_cpx3_C</t>
  </si>
  <si>
    <t>CAN_LLP_0016_cpx4_C</t>
  </si>
  <si>
    <t>CAN_LLP_0016_cpx5_C</t>
  </si>
  <si>
    <t>CAN_LLP_0016_cpx6_C</t>
  </si>
  <si>
    <t>CAN_LLP_0016_cpx7_C</t>
  </si>
  <si>
    <t>CAN_LLP_0016_cpx8_C</t>
  </si>
  <si>
    <t>CAN_LLP_0027</t>
  </si>
  <si>
    <t>LLP_0027_cpx1_C</t>
  </si>
  <si>
    <t>LLP_0027_cpx10_C</t>
  </si>
  <si>
    <t>LLP_0027_cpx2_C</t>
  </si>
  <si>
    <t>LLP_0027_cpx3_C</t>
  </si>
  <si>
    <t>LLP_0027_cpx4_C</t>
  </si>
  <si>
    <t>LLP_0027_cpx5_C</t>
  </si>
  <si>
    <t>LLP_0027_cpx6_C</t>
  </si>
  <si>
    <t>LLP_0027_cpx7_C</t>
  </si>
  <si>
    <t>LLP_0027_cpx8_C</t>
  </si>
  <si>
    <t>LLP_0027_cpx9_C</t>
  </si>
  <si>
    <t>CAN_LLP_0041</t>
  </si>
  <si>
    <t>LLP_041_1_C</t>
  </si>
  <si>
    <t>LLP_041_10_C</t>
  </si>
  <si>
    <t>LLP_041_11_C</t>
  </si>
  <si>
    <t>LLP_041_12_C</t>
  </si>
  <si>
    <t>LLP_041_13_C</t>
  </si>
  <si>
    <t>LLP_041_14_C</t>
  </si>
  <si>
    <t>LLP_041_15_C</t>
  </si>
  <si>
    <t>LLP_041_2_C</t>
  </si>
  <si>
    <t>LLP_041_3_C</t>
  </si>
  <si>
    <t>LLP_041_4_C</t>
  </si>
  <si>
    <t>LLP_041_5_C</t>
  </si>
  <si>
    <t>LLP_041_6_C</t>
  </si>
  <si>
    <t>LLP_041_7_C</t>
  </si>
  <si>
    <t>LLP_041_8_C</t>
  </si>
  <si>
    <t>LLP_041_9_C</t>
  </si>
  <si>
    <t>CAN_LLP_0042</t>
  </si>
  <si>
    <t>CAN_LLP_0042_cpx1_C</t>
  </si>
  <si>
    <t>CAN_LLP_0042_cpx2_C</t>
  </si>
  <si>
    <t>CAN_LLP_0042_cpx3_C</t>
  </si>
  <si>
    <t>CAN_LLP_0042_cpx4_C</t>
  </si>
  <si>
    <t>CAN_LLP_0042_cpx6_C</t>
  </si>
  <si>
    <t>CAN_LLP_0042_cpx7_C</t>
  </si>
  <si>
    <t>CAN_LLP_0042_cpx8_C</t>
  </si>
  <si>
    <t>CAN_LLP_0042_cpx9_C</t>
  </si>
  <si>
    <t>CAN_LLP_0046</t>
  </si>
  <si>
    <t>LLP0046_cpx1_C</t>
  </si>
  <si>
    <t>LLP0046_cpx10_C</t>
  </si>
  <si>
    <t>LLP0046_cpx11_C</t>
  </si>
  <si>
    <t>LLP0046_cpx12_C</t>
  </si>
  <si>
    <t>LLP0046_cpx2_C</t>
  </si>
  <si>
    <t>LLP0046_cpx3_C</t>
  </si>
  <si>
    <t>LLP0046_cpx4_C</t>
  </si>
  <si>
    <t>LLP0046_cpx5_C</t>
  </si>
  <si>
    <t>LLP0046_cpx6_C</t>
  </si>
  <si>
    <t>LLP0046_cpx7_C</t>
  </si>
  <si>
    <t>LLP0046_cpx8_C</t>
  </si>
  <si>
    <t>LLP0046_cpx9_C</t>
  </si>
  <si>
    <t>CAN_LLP_0049</t>
  </si>
  <si>
    <t>LLP_0049_cpx1_C</t>
  </si>
  <si>
    <t>LLP_0049_cpx10_C</t>
  </si>
  <si>
    <t>LLP_0049_cpx2_C</t>
  </si>
  <si>
    <t>LLP_0049_cpx3_C</t>
  </si>
  <si>
    <t>LLP_0049_cpx4_C</t>
  </si>
  <si>
    <t>LLP_0049_cpx5_C</t>
  </si>
  <si>
    <t>LLP_0049_cpx6_C</t>
  </si>
  <si>
    <t>LLP_0049_cpx7_C</t>
  </si>
  <si>
    <t>LLP_0049_cpx8_C</t>
  </si>
  <si>
    <t>LLP_0049_cpx9_C</t>
  </si>
  <si>
    <t>CAN_LLP_0068</t>
  </si>
  <si>
    <t>LLP0068_cpx1_C</t>
  </si>
  <si>
    <t>LLP0068_cpx10_C</t>
  </si>
  <si>
    <t>LLP0068_cpx11_C</t>
  </si>
  <si>
    <t>LLP0068_cpx12_C</t>
  </si>
  <si>
    <t>LLP0068_cpx2_C</t>
  </si>
  <si>
    <t>LLP0068_cpx3_C</t>
  </si>
  <si>
    <t>LLP0068_cpx4_C</t>
  </si>
  <si>
    <t>LLP0068_cpx5_C</t>
  </si>
  <si>
    <t>LLP0068_cpx6_C</t>
  </si>
  <si>
    <t>LLP0068_cpx7_C</t>
  </si>
  <si>
    <t>LLP0068_cpx8_C</t>
  </si>
  <si>
    <t>LLP0068_cpx9_C</t>
  </si>
  <si>
    <t>CAN_LLP_0070</t>
  </si>
  <si>
    <t>LLP_070_1_C</t>
  </si>
  <si>
    <t>LLP_070_10_C</t>
  </si>
  <si>
    <t>LLP_070_11_C</t>
  </si>
  <si>
    <t>LLP_070_12_C</t>
  </si>
  <si>
    <t>LLP_070_13_C</t>
  </si>
  <si>
    <t>LLP_070_14_C</t>
  </si>
  <si>
    <t>LLP_070_15_C</t>
  </si>
  <si>
    <t>LLP_070_2_C</t>
  </si>
  <si>
    <t>LLP_070_3_C</t>
  </si>
  <si>
    <t>LLP_070_4_C</t>
  </si>
  <si>
    <t>LLP_070_5_C</t>
  </si>
  <si>
    <t>LLP_070_6_C</t>
  </si>
  <si>
    <t>LLP_070_7_C</t>
  </si>
  <si>
    <t>LLP_070_8_C</t>
  </si>
  <si>
    <t>LLP_070_9_C</t>
  </si>
  <si>
    <t>CAN_LLP_0075</t>
  </si>
  <si>
    <t>LLP0075_cpx1_C</t>
  </si>
  <si>
    <t>LLP0075_cpx10_C</t>
  </si>
  <si>
    <t>LLP0075_cpx11_C</t>
  </si>
  <si>
    <t>LLP0075_cpx12_C</t>
  </si>
  <si>
    <t>LLP0075_cpx13_C</t>
  </si>
  <si>
    <t>LLP0075_cpx14_C</t>
  </si>
  <si>
    <t>LLP0075_cpx15_C</t>
  </si>
  <si>
    <t>LLP0075_cpx2_C</t>
  </si>
  <si>
    <t>LLP0075_cpx3_C</t>
  </si>
  <si>
    <t>LLP0075_cpx4_C</t>
  </si>
  <si>
    <t>LLP0075_cpx5_C</t>
  </si>
  <si>
    <t>LLP0075_cpx6_C</t>
  </si>
  <si>
    <t>LLP0075_cpx7_C</t>
  </si>
  <si>
    <t>LLP0075_cpx8_C</t>
  </si>
  <si>
    <t>LLP0075_cpx9_C</t>
  </si>
  <si>
    <t>CAN_LLP_0077</t>
  </si>
  <si>
    <t>LLP0077_cpx1_C</t>
  </si>
  <si>
    <t>LLP0077_cpx10_C</t>
  </si>
  <si>
    <t>LLP0077_cpx11_C</t>
  </si>
  <si>
    <t>LLP0077_cpx12_C</t>
  </si>
  <si>
    <t>LLP0077_cpx2_C</t>
  </si>
  <si>
    <t>LLP0077_cpx3_C</t>
  </si>
  <si>
    <t>LLP0077_cpx4_C</t>
  </si>
  <si>
    <t>LLP0077_cpx5_C</t>
  </si>
  <si>
    <t>LLP0077_cpx6_C</t>
  </si>
  <si>
    <t>LLP0077_cpx7_C</t>
  </si>
  <si>
    <t>LLP0077_cpx8_C</t>
  </si>
  <si>
    <t>LLP0077_cpx9_C</t>
  </si>
  <si>
    <t>CAN_LLP_0084</t>
  </si>
  <si>
    <t>CAN_LLP_0084_cpx1_C</t>
  </si>
  <si>
    <t>CAN_LLP_0084_cpx10_C</t>
  </si>
  <si>
    <t>CAN_LLP_0084_cpx11_C</t>
  </si>
  <si>
    <t>CAN_LLP_0084_cpx12_C</t>
  </si>
  <si>
    <t>CAN_LLP_0084_cpx14_C</t>
  </si>
  <si>
    <t>CAN_LLP_0084_cpx15_C</t>
  </si>
  <si>
    <t>CAN_LLP_0084_cpx2_C</t>
  </si>
  <si>
    <t>CAN_LLP_0084_cpx3_C</t>
  </si>
  <si>
    <t>CAN_LLP_0084_cpx6_C</t>
  </si>
  <si>
    <t>CAN_LLP_0084_cpx7_C</t>
  </si>
  <si>
    <t>CAN_LLP_0084_cpx8_C</t>
  </si>
  <si>
    <t>CAN_LLP_0084_cpx9_C</t>
  </si>
  <si>
    <t>CAN_LLP_0094</t>
  </si>
  <si>
    <t>CAN_LLP_0094_cpx1_C</t>
  </si>
  <si>
    <t>CAN_LLP_0094_cpx10_C</t>
  </si>
  <si>
    <t>CAN_LLP_0094_cpx11_C</t>
  </si>
  <si>
    <t>CAN_LLP_0094_cpx12_C</t>
  </si>
  <si>
    <t>CAN_LLP_0094_cpx2_C</t>
  </si>
  <si>
    <t>CAN_LLP_0094_cpx3_C</t>
  </si>
  <si>
    <t>CAN_LLP_0094_cpx4_C</t>
  </si>
  <si>
    <t>CAN_LLP_0094_cpx5_C</t>
  </si>
  <si>
    <t>CAN_LLP_0094_cpx6_C</t>
  </si>
  <si>
    <t>CAN_LLP_0094_cpx7_C</t>
  </si>
  <si>
    <t>CAN_LLP_0094_cpx9_C</t>
  </si>
  <si>
    <t>CAN_LLP_0089</t>
  </si>
  <si>
    <t>LLP0089_cpx1_C</t>
  </si>
  <si>
    <t>LLP0089_cpx10_C</t>
  </si>
  <si>
    <t>LLP0089_cpx11_C</t>
  </si>
  <si>
    <t>LLP0089_cpx12_C</t>
  </si>
  <si>
    <t>LLP0089_cpx13_C</t>
  </si>
  <si>
    <t>LLP0089_cpx14_C</t>
  </si>
  <si>
    <t>LLP0089_cpx15_C</t>
  </si>
  <si>
    <t>LLP0089_cpx2_C</t>
  </si>
  <si>
    <t>LLP0089_cpx3_C</t>
  </si>
  <si>
    <t>LLP0089_cpx4_C</t>
  </si>
  <si>
    <t>LLP0089_cpx5_C</t>
  </si>
  <si>
    <t>LLP0089_cpx6_C</t>
  </si>
  <si>
    <t>LLP0089_cpx7_C</t>
  </si>
  <si>
    <t>LLP0089_cpx8_C</t>
  </si>
  <si>
    <t>LLP0089_cpx9_C</t>
  </si>
  <si>
    <t>CAN_LLP_0096</t>
  </si>
  <si>
    <t>CAN_LLP_0096_cpx1_C</t>
  </si>
  <si>
    <t>CAN_LLP_0096_cpx10_C</t>
  </si>
  <si>
    <t>CAN_LLP_0096_cpx2_C</t>
  </si>
  <si>
    <t>CAN_LLP_0096_cpx3_C</t>
  </si>
  <si>
    <t>CAN_LLP_0096_cpx4_C</t>
  </si>
  <si>
    <t>CAN_LLP_0096_cpx5_C</t>
  </si>
  <si>
    <t>CAN_LLP_0096_cpx6_C</t>
  </si>
  <si>
    <t>CAN_LLP_0096_cpx8_C</t>
  </si>
  <si>
    <t>CAN_LLP_0096_cpx9_C</t>
  </si>
  <si>
    <t>CAN_LLP_0042_cpx10_DR</t>
  </si>
  <si>
    <t>DR</t>
  </si>
  <si>
    <t>LLP_0011_cpxGM</t>
  </si>
  <si>
    <t>GM</t>
  </si>
  <si>
    <t>CAN_LLP_0015_cpxGM</t>
  </si>
  <si>
    <t>CAN_LLP_0016_cpxGM</t>
  </si>
  <si>
    <t>LLP_0027_cpxGM</t>
  </si>
  <si>
    <t>LLP_041_GM</t>
  </si>
  <si>
    <t>CAN_LLP_0042_cpxGM</t>
  </si>
  <si>
    <t>LLP0046_cpxGM</t>
  </si>
  <si>
    <t>LLP_0049_cpxGM</t>
  </si>
  <si>
    <t>LLP0068_cpxGM</t>
  </si>
  <si>
    <t>LLP_070_GM</t>
  </si>
  <si>
    <t>LLP0075_cpxGM1-4</t>
  </si>
  <si>
    <t>LLP0075_cpxGM5-8</t>
  </si>
  <si>
    <t>LLP0077_cpxGM</t>
  </si>
  <si>
    <t>CAN_LLP_0084_cpxGM</t>
  </si>
  <si>
    <t>CAN_LLP_0094_cpxGM</t>
  </si>
  <si>
    <t>LLP0089_cpxGM</t>
  </si>
  <si>
    <t>CAN_LLP_0096_cpxGM</t>
  </si>
  <si>
    <t>LLP003_19_IZ</t>
  </si>
  <si>
    <t>IZ</t>
  </si>
  <si>
    <t>CAN_LLP_0015_cpx1_IZ</t>
  </si>
  <si>
    <t>CAN_LLP_0015_cpx15_IZ</t>
  </si>
  <si>
    <t>CAN_LLP_0042_cpx10_IZ</t>
  </si>
  <si>
    <t>LLP0068_cpx11_IZ</t>
  </si>
  <si>
    <t>LLP001_10_R</t>
  </si>
  <si>
    <t>R</t>
  </si>
  <si>
    <t>LLP001_11_R</t>
  </si>
  <si>
    <t>LLP001_13_R</t>
  </si>
  <si>
    <t>LLP001_14_R</t>
  </si>
  <si>
    <t>LLP001_16_R</t>
  </si>
  <si>
    <t>LLP001_18_R</t>
  </si>
  <si>
    <t>LLP001_19_R</t>
  </si>
  <si>
    <t>LLP001_2_R</t>
  </si>
  <si>
    <t>LLP001_20_R</t>
  </si>
  <si>
    <t>LLP001_8_R</t>
  </si>
  <si>
    <t>LLP001_9_R</t>
  </si>
  <si>
    <t>LLP003_12_R</t>
  </si>
  <si>
    <t>LLP003_13_R</t>
  </si>
  <si>
    <t>LLP003_15_R</t>
  </si>
  <si>
    <t>LLP003_16_R</t>
  </si>
  <si>
    <t>LLP003_17_R</t>
  </si>
  <si>
    <t>LLP003_18_R</t>
  </si>
  <si>
    <t>LLP003_19_R</t>
  </si>
  <si>
    <t>LLP003_20_R</t>
  </si>
  <si>
    <t>LLP003_21_R</t>
  </si>
  <si>
    <t>LLP003_23_R</t>
  </si>
  <si>
    <t>LLP003_24_R</t>
  </si>
  <si>
    <t>LLP003_25_R</t>
  </si>
  <si>
    <t>LLP_0011_cpx1_R</t>
  </si>
  <si>
    <t>LLP_0011_cpx10_R</t>
  </si>
  <si>
    <t>LLP_0011_cpx2_R</t>
  </si>
  <si>
    <t>LLP_0011_cpx3_R</t>
  </si>
  <si>
    <t>LLP_0011_cpx4_R</t>
  </si>
  <si>
    <t>LLP_0011_cpx5_R</t>
  </si>
  <si>
    <t>LLP_0011_cpx6_R</t>
  </si>
  <si>
    <t>LLP_0011_cpx7_R</t>
  </si>
  <si>
    <t>LLP_0011_cpx8_R</t>
  </si>
  <si>
    <t>LLP_0011_cpx9_R</t>
  </si>
  <si>
    <t>CAN_LLP_0015_cpx1_R</t>
  </si>
  <si>
    <t>CAN_LLP_0015_cpx10_R</t>
  </si>
  <si>
    <t>CAN_LLP_0015_cpx11_R</t>
  </si>
  <si>
    <t>CAN_LLP_0015_cpx12_R</t>
  </si>
  <si>
    <t>CAN_LLP_0015_cpx15_R</t>
  </si>
  <si>
    <t>CAN_LLP_0015_cpx2_R</t>
  </si>
  <si>
    <t>CAN_LLP_0015_cpx3_R</t>
  </si>
  <si>
    <t>CAN_LLP_0015_cpx4_R</t>
  </si>
  <si>
    <t>CAN_LLP_0015_cpx5_R</t>
  </si>
  <si>
    <t>CAN_LLP_0015_cpx6_R</t>
  </si>
  <si>
    <t>CAN_LLP_0015_cpx7_R</t>
  </si>
  <si>
    <t>CAN_LLP_0015_cpx8_R</t>
  </si>
  <si>
    <t>CAN_LLP_0015_cpx9_R</t>
  </si>
  <si>
    <t>CAN_LLP_0016_cpx1_R</t>
  </si>
  <si>
    <t>CAN_LLP_0016_cpx10_R</t>
  </si>
  <si>
    <t>CAN_LLP_0016_cpx2_R</t>
  </si>
  <si>
    <t>CAN_LLP_0016_cpx3_R</t>
  </si>
  <si>
    <t>CAN_LLP_0016_cpx4_R</t>
  </si>
  <si>
    <t>CAN_LLP_0016_cpx5_R</t>
  </si>
  <si>
    <t>CAN_LLP_0016_cpx6_R</t>
  </si>
  <si>
    <t>CAN_LLP_0016_cpx7_R</t>
  </si>
  <si>
    <t>CAN_LLP_0016_cpx8_R</t>
  </si>
  <si>
    <t>LLP_0027_cpx1_R</t>
  </si>
  <si>
    <t>LLP_0027_cpx10_R</t>
  </si>
  <si>
    <t>LLP_0027_cpx2_R</t>
  </si>
  <si>
    <t>LLP_0027_cpx3_R</t>
  </si>
  <si>
    <t>LLP_0027_cpx4_R</t>
  </si>
  <si>
    <t>LLP_0027_cpx5_R</t>
  </si>
  <si>
    <t>LLP_0027_cpx6_R</t>
  </si>
  <si>
    <t>LLP_0027_cpx7_R</t>
  </si>
  <si>
    <t>LLP_0027_cpx8_R</t>
  </si>
  <si>
    <t>LLP_0027_cpx9_R</t>
  </si>
  <si>
    <t>LLP_041_1_R</t>
  </si>
  <si>
    <t>LLP_041_13_R</t>
  </si>
  <si>
    <t>LLP_041_14_R</t>
  </si>
  <si>
    <t>LLP_041_15_R</t>
  </si>
  <si>
    <t>LLP_041_2_R</t>
  </si>
  <si>
    <t>LLP_041_3_R</t>
  </si>
  <si>
    <t>LLP_041_4_R</t>
  </si>
  <si>
    <t>LLP_041_5_R</t>
  </si>
  <si>
    <t>LLP_041_6_R</t>
  </si>
  <si>
    <t>LLP_041_7_R</t>
  </si>
  <si>
    <t>LLP_041_8_R</t>
  </si>
  <si>
    <t>LLP_041_9_R</t>
  </si>
  <si>
    <t>CAN_LLP_0042_cpx1_R</t>
  </si>
  <si>
    <t>CAN_LLP_0042_cpx2_R</t>
  </si>
  <si>
    <t>CAN_LLP_0042_cpx3_R</t>
  </si>
  <si>
    <t>CAN_LLP_0042_cpx4_R</t>
  </si>
  <si>
    <t>CAN_LLP_0042_cpx6_R</t>
  </si>
  <si>
    <t>CAN_LLP_0042_cpx7_R</t>
  </si>
  <si>
    <t>CAN_LLP_0042_cpx8_R</t>
  </si>
  <si>
    <t>CAN_LLP_0042_cpx9_R</t>
  </si>
  <si>
    <t>LLP0046_cpx1_R</t>
  </si>
  <si>
    <t>LLP0046_cpx10_R</t>
  </si>
  <si>
    <t>LLP0046_cpx11_R</t>
  </si>
  <si>
    <t>LLP0046_cpx12_R</t>
  </si>
  <si>
    <t>LLP0046_cpx2_R</t>
  </si>
  <si>
    <t>LLP0046_cpx3_R</t>
  </si>
  <si>
    <t>LLP0046_cpx4_R</t>
  </si>
  <si>
    <t>LLP0046_cpx5_R</t>
  </si>
  <si>
    <t>LLP0046_cpx6_R</t>
  </si>
  <si>
    <t>LLP0046_cpx7_R</t>
  </si>
  <si>
    <t>LLP0046_cpx8_R</t>
  </si>
  <si>
    <t>LLP0046_cpx9_R</t>
  </si>
  <si>
    <t>LLP_0049_cpx1_R</t>
  </si>
  <si>
    <t>LLP_0049_cpx10_R</t>
  </si>
  <si>
    <t>LLP_0049_cpx2_R</t>
  </si>
  <si>
    <t>LLP_0049_cpx3_R</t>
  </si>
  <si>
    <t>LLP_0049_cpx4_R</t>
  </si>
  <si>
    <t>LLP_0049_cpx5_R</t>
  </si>
  <si>
    <t>LLP_0049_cpx6_R</t>
  </si>
  <si>
    <t>LLP_0049_cpx7_R</t>
  </si>
  <si>
    <t>LLP_0049_cpx8_R</t>
  </si>
  <si>
    <t>LLP_0049_cpx9_R</t>
  </si>
  <si>
    <t>LLP0068_cpx1_R</t>
  </si>
  <si>
    <t>LLP0068_cpx10_R</t>
  </si>
  <si>
    <t>LLP0068_cpx11_R</t>
  </si>
  <si>
    <t>LLP0068_cpx12_R</t>
  </si>
  <si>
    <t>LLP0068_cpx2_R</t>
  </si>
  <si>
    <t>LLP0068_cpx3_R</t>
  </si>
  <si>
    <t>LLP0068_cpx4_R</t>
  </si>
  <si>
    <t>LLP0068_cpx5_R</t>
  </si>
  <si>
    <t>LLP0068_cpx6_R</t>
  </si>
  <si>
    <t>LLP0068_cpx7_R</t>
  </si>
  <si>
    <t>LLP0068_cpx8_R</t>
  </si>
  <si>
    <t>LLP0068_cpx9_R</t>
  </si>
  <si>
    <t>LLP_070_1_R</t>
  </si>
  <si>
    <t>LLP_070_10_R</t>
  </si>
  <si>
    <t>LLP_070_11_R</t>
  </si>
  <si>
    <t>LLP_070_12_R</t>
  </si>
  <si>
    <t>LLP_070_13_R</t>
  </si>
  <si>
    <t>LLP_070_14_R</t>
  </si>
  <si>
    <t>LLP_070_15_R</t>
  </si>
  <si>
    <t>LLP_070_2_R</t>
  </si>
  <si>
    <t>LLP_070_3_R</t>
  </si>
  <si>
    <t>LLP_070_4_R</t>
  </si>
  <si>
    <t>LLP_070_5_R</t>
  </si>
  <si>
    <t>LLP_070_6_R</t>
  </si>
  <si>
    <t>LLP_070_7_R</t>
  </si>
  <si>
    <t>LLP_070_8_R</t>
  </si>
  <si>
    <t>LLP_070_9_R</t>
  </si>
  <si>
    <t>LLP0075_cpx1_R</t>
  </si>
  <si>
    <t>LLP0075_cpx10_R</t>
  </si>
  <si>
    <t>LLP0075_cpx11_R</t>
  </si>
  <si>
    <t>LLP0075_cpx12_R</t>
  </si>
  <si>
    <t>LLP0075_cpx13_R</t>
  </si>
  <si>
    <t>LLP0075_cpx14_R</t>
  </si>
  <si>
    <t>LLP0075_cpx15_R</t>
  </si>
  <si>
    <t>LLP0075_cpx2_R</t>
  </si>
  <si>
    <t>LLP0075_cpx3_R</t>
  </si>
  <si>
    <t>LLP0075_cpx4_R</t>
  </si>
  <si>
    <t>LLP0075_cpx5_R</t>
  </si>
  <si>
    <t>LLP0075_cpx6_R</t>
  </si>
  <si>
    <t>LLP0075_cpx7_R</t>
  </si>
  <si>
    <t>LLP0075_cpx8_R</t>
  </si>
  <si>
    <t>LLP0075_cpx9_R</t>
  </si>
  <si>
    <t>LLP0077_cpx1_R</t>
  </si>
  <si>
    <t>LLP0077_cpx10_R</t>
  </si>
  <si>
    <t>LLP0077_cpx11_R</t>
  </si>
  <si>
    <t>LLP0077_cpx12_R</t>
  </si>
  <si>
    <t>LLP0077_cpx2_R</t>
  </si>
  <si>
    <t>LLP0077_cpx3_R</t>
  </si>
  <si>
    <t>LLP0077_cpx4_R</t>
  </si>
  <si>
    <t>LLP0077_cpx5_R</t>
  </si>
  <si>
    <t>LLP0077_cpx6_R</t>
  </si>
  <si>
    <t>LLP0077_cpx7_R</t>
  </si>
  <si>
    <t>LLP0077_cpx8_R</t>
  </si>
  <si>
    <t>LLP0077_cpx9_R</t>
  </si>
  <si>
    <t>CAN_LLP_0084_cpx1_R</t>
  </si>
  <si>
    <t>CAN_LLP_0084_cpx10_R</t>
  </si>
  <si>
    <t>CAN_LLP_0084_cpx11_R</t>
  </si>
  <si>
    <t>CAN_LLP_0084_cpx12_R</t>
  </si>
  <si>
    <t>CAN_LLP_0084_cpx14_R</t>
  </si>
  <si>
    <t>CAN_LLP_0084_cpx15_R</t>
  </si>
  <si>
    <t>CAN_LLP_0084_cpx2_R</t>
  </si>
  <si>
    <t>CAN_LLP_0084_cpx3_R</t>
  </si>
  <si>
    <t>CAN_LLP_0084_cpx6_R</t>
  </si>
  <si>
    <t>CAN_LLP_0084_cpx7_R</t>
  </si>
  <si>
    <t>CAN_LLP_0084_cpx8_R</t>
  </si>
  <si>
    <t>CAN_LLP_0084_cpx9_R</t>
  </si>
  <si>
    <t>CAN_LLP_0094_cpx1_R</t>
  </si>
  <si>
    <t>CAN_LLP_0094_cpx10_R</t>
  </si>
  <si>
    <t>CAN_LLP_0094_cpx11_R</t>
  </si>
  <si>
    <t>CAN_LLP_0094_cpx12_R</t>
  </si>
  <si>
    <t>CAN_LLP_0094_cpx2_R</t>
  </si>
  <si>
    <t>CAN_LLP_0094_cpx3_R</t>
  </si>
  <si>
    <t>CAN_LLP_0094_cpx4_R</t>
  </si>
  <si>
    <t>CAN_LLP_0094_cpx5_R</t>
  </si>
  <si>
    <t>CAN_LLP_0094_cpx6_R</t>
  </si>
  <si>
    <t>CAN_LLP_0094_cpx7_R</t>
  </si>
  <si>
    <t>CAN_LLP_0094_cpx9_R</t>
  </si>
  <si>
    <t>LLP0089_cpx1_R</t>
  </si>
  <si>
    <t>LLP0089_cpx10_R</t>
  </si>
  <si>
    <t>LLP0089_cpx11_R</t>
  </si>
  <si>
    <t>LLP0089_cpx12_R</t>
  </si>
  <si>
    <t>LLP0089_cpx13_R</t>
  </si>
  <si>
    <t>LLP0089_cpx14_R</t>
  </si>
  <si>
    <t>LLP0089_cpx15_R</t>
  </si>
  <si>
    <t>LLP0089_cpx2_R</t>
  </si>
  <si>
    <t>LLP0089_cpx3_R</t>
  </si>
  <si>
    <t>LLP0089_cpx4_R</t>
  </si>
  <si>
    <t>LLP0089_cpx5_R</t>
  </si>
  <si>
    <t>LLP0089_cpx6_R</t>
  </si>
  <si>
    <t>LLP0089_cpx7_R</t>
  </si>
  <si>
    <t>LLP0089_cpx8_R</t>
  </si>
  <si>
    <t>LLP0089_cpx9_R</t>
  </si>
  <si>
    <t>CAN_LLP_0096_cpx1_R</t>
  </si>
  <si>
    <t>CAN_LLP_0096_cpx10_R</t>
  </si>
  <si>
    <t>CAN_LLP_0096_cpx2_R</t>
  </si>
  <si>
    <t>CAN_LLP_0096_cpx3_R</t>
  </si>
  <si>
    <t>CAN_LLP_0096_cpx4_R</t>
  </si>
  <si>
    <t>CAN_LLP_0096_cpx5_R</t>
  </si>
  <si>
    <t>CAN_LLP_0096_cpx6_R</t>
  </si>
  <si>
    <t>CAN_LLP_0096_cpx8_R</t>
  </si>
  <si>
    <t>CAN_LLP_0096_cpx9_R</t>
  </si>
  <si>
    <t>LLP003_19_TIP</t>
  </si>
  <si>
    <t>TIP</t>
  </si>
  <si>
    <t>almandine_7203_6</t>
  </si>
  <si>
    <t>almandine_7302_1</t>
  </si>
  <si>
    <t>almandine_7302_2</t>
  </si>
  <si>
    <t>almandine_7302_4</t>
  </si>
  <si>
    <t>7302almandine1</t>
  </si>
  <si>
    <t>7302almandine2</t>
  </si>
  <si>
    <t>7302almandine4</t>
  </si>
  <si>
    <t>7302almandine_1</t>
  </si>
  <si>
    <t>7302almandine_2</t>
  </si>
  <si>
    <t>7302almandine_4</t>
  </si>
  <si>
    <t>7302almandine_5</t>
  </si>
  <si>
    <t>2*STDEV (IN WT%)</t>
  </si>
  <si>
    <t>2*STDEV AS % OF AVERAGE</t>
  </si>
  <si>
    <t>128NY_diop1</t>
  </si>
  <si>
    <t>128NY_diop2</t>
  </si>
  <si>
    <t>128NY_DIOPSIDE</t>
  </si>
  <si>
    <t>128NYdiopside1</t>
  </si>
  <si>
    <t>128NYdiopside3</t>
  </si>
  <si>
    <t>128NYdiopside4</t>
  </si>
  <si>
    <t>128NYdiopside5</t>
  </si>
  <si>
    <t>128NYdiopside6</t>
  </si>
  <si>
    <t>128NYdiopside_1</t>
  </si>
  <si>
    <t>128NYdiopside_3</t>
  </si>
  <si>
    <t>128NYdiopside_5</t>
  </si>
  <si>
    <t>7302diopside3</t>
  </si>
  <si>
    <t>7308DIOP_3</t>
  </si>
  <si>
    <t>7308diopside1</t>
  </si>
  <si>
    <t>7308diopside2</t>
  </si>
  <si>
    <t>7308diopside4</t>
  </si>
  <si>
    <t>DIOP7308_1</t>
  </si>
  <si>
    <t>DIOP7308_2</t>
  </si>
  <si>
    <t>DIOP7308_3</t>
  </si>
  <si>
    <t>DIOP7308_4</t>
  </si>
  <si>
    <t>DIOP7308_5</t>
  </si>
  <si>
    <t>diopside_7308_1</t>
  </si>
  <si>
    <t>diopside_7308_2</t>
  </si>
  <si>
    <t>diopside_7308_3</t>
  </si>
  <si>
    <t>diopside_7308_4</t>
  </si>
  <si>
    <t>diopside_7308_5</t>
  </si>
  <si>
    <t>diopside_7308_6</t>
  </si>
  <si>
    <t>7308diopside_1</t>
  </si>
  <si>
    <t>7308diopside_2</t>
  </si>
  <si>
    <t>7308diopside_3</t>
  </si>
  <si>
    <t>7308diopside_4</t>
  </si>
  <si>
    <t>7308diopside_5</t>
  </si>
  <si>
    <t>7308diopside_6</t>
  </si>
  <si>
    <t>Kakanui HB</t>
  </si>
  <si>
    <t>2*STDEV (WT%)</t>
  </si>
  <si>
    <t>KAKAUG_1</t>
  </si>
  <si>
    <t>KAKAUG_2</t>
  </si>
  <si>
    <t>KAKAUG_3</t>
  </si>
  <si>
    <t>KAKAUG_4</t>
  </si>
  <si>
    <t>KAKAUG_5</t>
  </si>
  <si>
    <t>KAKAUGITE_1</t>
  </si>
  <si>
    <t>KAKAUGITE_2</t>
  </si>
  <si>
    <t>KAKAUGITE_3</t>
  </si>
  <si>
    <t>KAKAUGITE_4</t>
  </si>
  <si>
    <t>Secondary Standards</t>
  </si>
  <si>
    <t>Source file</t>
  </si>
  <si>
    <t>DateTime</t>
  </si>
  <si>
    <t>Date</t>
  </si>
  <si>
    <t>Time</t>
  </si>
  <si>
    <t>Duration(s)</t>
  </si>
  <si>
    <t>Eruption Day #</t>
  </si>
  <si>
    <t>Comments</t>
  </si>
  <si>
    <t>Si29_CPS_Int2SE</t>
  </si>
  <si>
    <t>Li_ppm_m7</t>
  </si>
  <si>
    <t>Na_ppm_m23</t>
  </si>
  <si>
    <t>Mg_ppm_m24</t>
  </si>
  <si>
    <t>Al_ppm_m27</t>
  </si>
  <si>
    <t>Si_ppm_m28</t>
  </si>
  <si>
    <t>K_ppm_m39</t>
  </si>
  <si>
    <t>Ca_ppm_m43</t>
  </si>
  <si>
    <t>Sc_ppm_m45</t>
  </si>
  <si>
    <t>Ti_ppm_m47</t>
  </si>
  <si>
    <t>V_ppm_m51</t>
  </si>
  <si>
    <t>Cr_ppm_m52</t>
  </si>
  <si>
    <t>Mn_ppm_m55</t>
  </si>
  <si>
    <t>Co_ppm_m59</t>
  </si>
  <si>
    <t>Ni_ppm_m60</t>
  </si>
  <si>
    <t>Ga_ppm_m71</t>
  </si>
  <si>
    <t>Rb_ppm_m85</t>
  </si>
  <si>
    <t>Sr_ppm_m88</t>
  </si>
  <si>
    <t>Y_ppm_m89</t>
  </si>
  <si>
    <t>Zr_ppm_m90</t>
  </si>
  <si>
    <t>Nb_ppm_m93</t>
  </si>
  <si>
    <t>Cs_ppm_m133</t>
  </si>
  <si>
    <t>Ba_ppm_m137</t>
  </si>
  <si>
    <t>La_ppm_m139</t>
  </si>
  <si>
    <t>Ce_ppm_m140</t>
  </si>
  <si>
    <t>Pr_ppm_m141</t>
  </si>
  <si>
    <t>Nd_ppm_m146</t>
  </si>
  <si>
    <t>Sm_ppm_m147</t>
  </si>
  <si>
    <t>Eu_ppm_m153</t>
  </si>
  <si>
    <t>Gd_ppm_m157</t>
  </si>
  <si>
    <t>Tb_ppm_m159</t>
  </si>
  <si>
    <t>Dy_ppm_m163</t>
  </si>
  <si>
    <t>Ho_ppm_m165</t>
  </si>
  <si>
    <t>Er_ppm_m166</t>
  </si>
  <si>
    <t>Tm_ppm_m169</t>
  </si>
  <si>
    <t>Yb_ppm_m172</t>
  </si>
  <si>
    <t>Lu_ppm_m175</t>
  </si>
  <si>
    <t>Hf_ppm_m178</t>
  </si>
  <si>
    <t>Ta_ppm_m181</t>
  </si>
  <si>
    <t>Pb_ppm_m208</t>
  </si>
  <si>
    <t>Th_ppm_m232</t>
  </si>
  <si>
    <t>U_ppm_m238</t>
  </si>
  <si>
    <t>Output_1_1</t>
  </si>
  <si>
    <t>001SMPL.d</t>
  </si>
  <si>
    <t>22/09/2023 (6)</t>
  </si>
  <si>
    <t>LLP_001_SBF1_C</t>
  </si>
  <si>
    <t>Output_1_5</t>
  </si>
  <si>
    <t>LLP_001_SBF4_C</t>
  </si>
  <si>
    <t>Output_1_7</t>
  </si>
  <si>
    <t>LLP_001_SBF5_C</t>
  </si>
  <si>
    <t>Output_1_11</t>
  </si>
  <si>
    <t>LLP_001_SBF7_C</t>
  </si>
  <si>
    <t>Output_1_12</t>
  </si>
  <si>
    <t>LLP_001_SBF7_C-next to EPMA points</t>
  </si>
  <si>
    <t>LLP_001_SBF9_C</t>
  </si>
  <si>
    <t>LLP_001_SBF10_C</t>
  </si>
  <si>
    <t>21/09/2023 (5)</t>
  </si>
  <si>
    <t>LLP_011_CPX09_C</t>
  </si>
  <si>
    <t>Output_1_3</t>
  </si>
  <si>
    <t>LLP_011_CPX10_C</t>
  </si>
  <si>
    <t>LLP_011_CPX08_C</t>
  </si>
  <si>
    <t>LLP_011_CPX07_C</t>
  </si>
  <si>
    <t>Output_1_9</t>
  </si>
  <si>
    <t>LLP_011_CPX05_C</t>
  </si>
  <si>
    <t>LLP_011_CPX04_C</t>
  </si>
  <si>
    <t>LLP_011_CPX03_C</t>
  </si>
  <si>
    <t>LLP_011_CPX01_C</t>
  </si>
  <si>
    <t>LLP_011_CPX02_C</t>
  </si>
  <si>
    <t>Output_1_2</t>
  </si>
  <si>
    <t>LLP_016_CPX02_C</t>
  </si>
  <si>
    <t>LLP_016_CPX03_C</t>
  </si>
  <si>
    <t>Output_1_4</t>
  </si>
  <si>
    <t>LLP_016_CPX04_C</t>
  </si>
  <si>
    <t>Output_1_6</t>
  </si>
  <si>
    <t>LLP_016_CPX08_C</t>
  </si>
  <si>
    <t>Output_1_10</t>
  </si>
  <si>
    <t>LLP_027_CPX02_C</t>
  </si>
  <si>
    <t>LLP_027_CPX03_C</t>
  </si>
  <si>
    <t>Output_1_8</t>
  </si>
  <si>
    <t>LLP_027_CPX04_C</t>
  </si>
  <si>
    <t>LLP_027_CPX05_C</t>
  </si>
  <si>
    <t>LLP_027_CPX07_C</t>
  </si>
  <si>
    <t>LLP_027_CPX08_C</t>
  </si>
  <si>
    <t>LLP_027_CPX09_C</t>
  </si>
  <si>
    <t>LLP_084_CPX01_C</t>
  </si>
  <si>
    <t>LLP_084_CPX02_C</t>
  </si>
  <si>
    <t>LLP_084_CPX06_C</t>
  </si>
  <si>
    <t>LLP_084_CPX07_C</t>
  </si>
  <si>
    <t>LLP_084_CPX08_C</t>
  </si>
  <si>
    <t>LLP_084_CPX09_C</t>
  </si>
  <si>
    <t>LLP_084_CPX10_C</t>
  </si>
  <si>
    <t>LLP_084_CPX15_C</t>
  </si>
  <si>
    <t>LLP_089_CPX01_C</t>
  </si>
  <si>
    <t>LLP_089_CPX03_C</t>
  </si>
  <si>
    <t>LLP_089_CPX05_C</t>
  </si>
  <si>
    <t>LLP_089_CPX09_C</t>
  </si>
  <si>
    <t>LLP_089_CPX10_C</t>
  </si>
  <si>
    <t>LLP_089_CPX12_C</t>
  </si>
  <si>
    <t>LLP_089_CPX13_C</t>
  </si>
  <si>
    <t>LLP_096_CPX01_C</t>
  </si>
  <si>
    <t>LLP_096_CPX02_C</t>
  </si>
  <si>
    <t>LLP_096_CPX03_C</t>
  </si>
  <si>
    <t>LLP_096_CPX04_C</t>
  </si>
  <si>
    <t>LLP_096_CPX05_C</t>
  </si>
  <si>
    <t>LLP_096_CPX06_C</t>
  </si>
  <si>
    <t>LLP_096_CPX07_C</t>
  </si>
  <si>
    <t>LLP_096_CPX10_C</t>
  </si>
  <si>
    <t>LLP_001_SBF1_R</t>
  </si>
  <si>
    <t>LLP_001_SBF4_R</t>
  </si>
  <si>
    <t>LLP_001_SBF5_R</t>
  </si>
  <si>
    <t>LLP_001_SBF7_R</t>
  </si>
  <si>
    <t>LLP_001_SBF9_R</t>
  </si>
  <si>
    <t>LLP_001_SBF10_R</t>
  </si>
  <si>
    <t>LLP_011_CPX02_R</t>
  </si>
  <si>
    <t>LLP_011_CPX04_R</t>
  </si>
  <si>
    <t>LLP_011_CPX05_R</t>
  </si>
  <si>
    <t>LLP_011_CPX08_R</t>
  </si>
  <si>
    <t>LLP_011_CPX09_R</t>
  </si>
  <si>
    <t>LLP_011_CPX10_R</t>
  </si>
  <si>
    <t>LLP_016_CPX02_R</t>
  </si>
  <si>
    <t>LLP_016_CPX04_R</t>
  </si>
  <si>
    <t>LLP_027_CPX02_R</t>
  </si>
  <si>
    <t>LLP_027_CPX07_R</t>
  </si>
  <si>
    <t>LLP_027_CPX08_R</t>
  </si>
  <si>
    <t>LLP_027_CPX09_R</t>
  </si>
  <si>
    <t>LLP_084_CPX01_R</t>
  </si>
  <si>
    <t>LLP_084_CPX06_R</t>
  </si>
  <si>
    <t>LLP_084_CPX08_R</t>
  </si>
  <si>
    <t>LLP_084_CPX15_R</t>
  </si>
  <si>
    <t>LLP_089_CPX01_R</t>
  </si>
  <si>
    <t>LLP_089_CPX03_R</t>
  </si>
  <si>
    <t>LLP_089_CPX06_R</t>
  </si>
  <si>
    <t>LLP_089_CPX10_R</t>
  </si>
  <si>
    <t>LLP_089_CPX12_R</t>
  </si>
  <si>
    <t>LLP_089_CPX13_R</t>
  </si>
  <si>
    <t>LLP_096_CPX01_R</t>
  </si>
  <si>
    <t>LLP_096_CPX04_R</t>
  </si>
  <si>
    <t>LLP_096_CPX06_R</t>
  </si>
  <si>
    <t>LLP_096_CPX07_R</t>
  </si>
  <si>
    <t>LLP_096_CPX10_R</t>
  </si>
  <si>
    <t>Average</t>
  </si>
  <si>
    <t>Fe_ppm_m57</t>
  </si>
  <si>
    <t>21/09/2023 (5) 15:25:04.33</t>
  </si>
  <si>
    <t>21/09/2023 (5) 15:26:27.34</t>
  </si>
  <si>
    <t>21/09/2023 (5) 15:27:49.86</t>
  </si>
  <si>
    <t>21/09/2023 (5) 16:01:20.18</t>
  </si>
  <si>
    <t>21/09/2023 (5) 16:02:42.71</t>
  </si>
  <si>
    <t>21/09/2023 (5) 16:04:05.71</t>
  </si>
  <si>
    <t>21/09/2023 (5) 16:36:37.19</t>
  </si>
  <si>
    <t>21/09/2023 (5) 16:38:00.20</t>
  </si>
  <si>
    <t>21/09/2023 (5) 16:39:23.20</t>
  </si>
  <si>
    <t>21/09/2023 (5) 16:52:36.52</t>
  </si>
  <si>
    <t>21/09/2023 (5) 16:53:59.52</t>
  </si>
  <si>
    <t>21/09/2023 (5) 16:55:23.96</t>
  </si>
  <si>
    <t>22/09/2023 (6) 13:19:45.13</t>
  </si>
  <si>
    <t>22/09/2023 (6) 13:20:58.09</t>
  </si>
  <si>
    <t>22/09/2023 (6) 13:22:10.08</t>
  </si>
  <si>
    <t>22/09/2023 (6) 14:22:16.27</t>
  </si>
  <si>
    <t>22/09/2023 (6) 14:23:31.18</t>
  </si>
  <si>
    <t>22/09/2023 (6) 14:24:45.11</t>
  </si>
  <si>
    <t>22/09/2023 (6) 15:24:10.55</t>
  </si>
  <si>
    <t>22/09/2023 (6) 15:25:22.92</t>
  </si>
  <si>
    <t>22/09/2023 (6) 15:26:34.24</t>
  </si>
  <si>
    <t>22/09/2023 (6) 16:04:37.48</t>
  </si>
  <si>
    <t>22/09/2023 (6) 16:05:51.95</t>
  </si>
  <si>
    <t>22/09/2023 (6) 16:07:04.32</t>
  </si>
  <si>
    <t>Secondary standard- BCR-2G</t>
  </si>
  <si>
    <t>Eruption Day number</t>
  </si>
  <si>
    <t>NiO</t>
  </si>
  <si>
    <t>Mg#</t>
  </si>
  <si>
    <t>LLP001_1_C</t>
  </si>
  <si>
    <t>LLP_0001</t>
  </si>
  <si>
    <t>LLP001_3_C</t>
  </si>
  <si>
    <t>LLP001_4_C</t>
  </si>
  <si>
    <t>LLP001_5_C</t>
  </si>
  <si>
    <t>LLP001_6_C</t>
  </si>
  <si>
    <t>LLP001_7_C</t>
  </si>
  <si>
    <t>LLP001_1_R</t>
  </si>
  <si>
    <t>LLP001_3_R</t>
  </si>
  <si>
    <t>LLP001_4_R</t>
  </si>
  <si>
    <t>LLP001_7_R</t>
  </si>
  <si>
    <t>LLP003_1_C</t>
  </si>
  <si>
    <t>LLP_0003</t>
  </si>
  <si>
    <t>LLP003_10_C</t>
  </si>
  <si>
    <t>LLP003_11_C</t>
  </si>
  <si>
    <t>LLP003_2_C</t>
  </si>
  <si>
    <t>LLP003_3_C</t>
  </si>
  <si>
    <t>LLP003_4_C</t>
  </si>
  <si>
    <t>LLP003_5_C</t>
  </si>
  <si>
    <t>LLP003_6_C</t>
  </si>
  <si>
    <t>LLP003_7_C</t>
  </si>
  <si>
    <t>LLP003_8_C</t>
  </si>
  <si>
    <t>LLP003_9_C</t>
  </si>
  <si>
    <t>LLP003_1_R</t>
  </si>
  <si>
    <t>LLP003_10_R</t>
  </si>
  <si>
    <t>LLP003_11_R</t>
  </si>
  <si>
    <t>LLP003_2_R</t>
  </si>
  <si>
    <t>LLP003_3_R</t>
  </si>
  <si>
    <t>LLP003_4_R</t>
  </si>
  <si>
    <t>LLP003_5_R</t>
  </si>
  <si>
    <t>LLP003_6_R</t>
  </si>
  <si>
    <t>LLP003_7_R</t>
  </si>
  <si>
    <t>LLP003_8_R</t>
  </si>
  <si>
    <t>LLP003_9_R</t>
  </si>
  <si>
    <t>TLP0008_0.5-1_ol1_C</t>
  </si>
  <si>
    <t>TLP_0008</t>
  </si>
  <si>
    <t>TLP0008_0.5-1_ol2_C</t>
  </si>
  <si>
    <t>TLP0008_0.5-1_ol3_C</t>
  </si>
  <si>
    <t>TLP0008_0.5-1_ol4_C</t>
  </si>
  <si>
    <t>TLP0008_0.5-1_ol5_C</t>
  </si>
  <si>
    <t>TLP0008_0.5-1_ol6_C</t>
  </si>
  <si>
    <t>TLP0008_0.5-1_ol7_C</t>
  </si>
  <si>
    <t>TLP0008_0.5-1_ol8_C</t>
  </si>
  <si>
    <t>TLP0008_0.5-1_ol9_C</t>
  </si>
  <si>
    <t>TLP0008_0.5-1_ol10_C</t>
  </si>
  <si>
    <t>TLP0008_0.5-1_ol12_C</t>
  </si>
  <si>
    <t>TLP0008_0.5-1_ol13_C</t>
  </si>
  <si>
    <t>TLP0008_0.5-1_ol14_C</t>
  </si>
  <si>
    <t>TLP0008_0.5-1_ol16_C</t>
  </si>
  <si>
    <t>TLP0008_0.5-1_ol17_C</t>
  </si>
  <si>
    <t>TLP0008_0.5-1_ol18_C</t>
  </si>
  <si>
    <t>TLP0008_0.5-1_ol19_C</t>
  </si>
  <si>
    <t>TLP0008_0.5-1_ol20_C</t>
  </si>
  <si>
    <t>TLP0008_0.5-1_ol21_C</t>
  </si>
  <si>
    <t>TLP0008_0.5-1_ol22_C</t>
  </si>
  <si>
    <t>TLP0008_0.5-1_ol23_C</t>
  </si>
  <si>
    <t>TLP0008_0.5-1_ol24_C</t>
  </si>
  <si>
    <t>TLP0008_0.5-1_ol26_C</t>
  </si>
  <si>
    <t>TLP0008_0.5-1_ol1_R</t>
  </si>
  <si>
    <t>TLP0008_0.5-1_ol2_R</t>
  </si>
  <si>
    <t>TLP0008_0.5-1_ol3_R</t>
  </si>
  <si>
    <t>TLP0008_0.5-1_ol4_R</t>
  </si>
  <si>
    <t>TLP0008_0.5-1_ol5_R</t>
  </si>
  <si>
    <t>TLP0008_0.5-1_ol6_R</t>
  </si>
  <si>
    <t>TLP0008_0.5-1_ol7_R</t>
  </si>
  <si>
    <t>TLP0008_0.5-1_ol8_R</t>
  </si>
  <si>
    <t>TLP0008_0.5-1_ol9_R</t>
  </si>
  <si>
    <t>TLP0008_0.5-1_ol10_R</t>
  </si>
  <si>
    <t>TLP0008_0.5-1_ol12_R</t>
  </si>
  <si>
    <t>TLP0008_0.5-1_ol13_R</t>
  </si>
  <si>
    <t>TLP0008_0.5-1_ol14_R</t>
  </si>
  <si>
    <t>TLP0008_0.5-1_ol16_R</t>
  </si>
  <si>
    <t>TLP0008_0.5-1_ol17_R</t>
  </si>
  <si>
    <t>TLP0008_0.5-1_ol18_R</t>
  </si>
  <si>
    <t>TLP0008_0.5-1_ol19_R</t>
  </si>
  <si>
    <t>TLP0008_0.5-1_ol20_R</t>
  </si>
  <si>
    <t>TLP0008_0.5-1_ol21_R</t>
  </si>
  <si>
    <t>TLP0008_0.5-1_ol22_R</t>
  </si>
  <si>
    <t>TLP0008_0.5-1_ol23_R</t>
  </si>
  <si>
    <t>TLP0008_0.5-1_ol24_R</t>
  </si>
  <si>
    <t>TLP0008_0.5-1_ol26_R</t>
  </si>
  <si>
    <t>LLP0011D_Ol_a</t>
  </si>
  <si>
    <t>LLP_0011</t>
  </si>
  <si>
    <t>C-TRAV</t>
  </si>
  <si>
    <t>LLP0011D_Ol_a_2</t>
  </si>
  <si>
    <t>LLP0011D_Ol_b</t>
  </si>
  <si>
    <t>LLP0011D_Ol_c</t>
  </si>
  <si>
    <t>LLP0011D_Ol_d</t>
  </si>
  <si>
    <t>LLP0011D_Ol_e</t>
  </si>
  <si>
    <t>LLP0011D_Ol_f</t>
  </si>
  <si>
    <t>R-TRAV</t>
  </si>
  <si>
    <t>TRAV</t>
  </si>
  <si>
    <t>LLP_0015_ol1_C</t>
  </si>
  <si>
    <t>LLP_0015</t>
  </si>
  <si>
    <t>LLP_0015_oL10_C</t>
  </si>
  <si>
    <t>LLP_0015_ol2_C</t>
  </si>
  <si>
    <t>LLP_0015_ol3_C</t>
  </si>
  <si>
    <t>LLP_0015_ol4_C</t>
  </si>
  <si>
    <t>LLP_0015_ol5_C</t>
  </si>
  <si>
    <t>LLP_0015_ol6_C</t>
  </si>
  <si>
    <t>LLP_0015_ol7_C</t>
  </si>
  <si>
    <t>LLP_0015_oL8_C</t>
  </si>
  <si>
    <t>LLP_0015_oL9_C</t>
  </si>
  <si>
    <t>LLP_0015_ol1_R</t>
  </si>
  <si>
    <t>LLP_0015_oL10_R</t>
  </si>
  <si>
    <t>LLP_0015_ol2_R</t>
  </si>
  <si>
    <t>LLP_0015_ol2_R_repeat</t>
  </si>
  <si>
    <t>LLP_0015_ol3_R</t>
  </si>
  <si>
    <t>LLP_0015_ol4_R</t>
  </si>
  <si>
    <t>LLP_0015_ol5_R</t>
  </si>
  <si>
    <t>LLP_0015_ol6_R</t>
  </si>
  <si>
    <t>LLP_0015_ol7_R</t>
  </si>
  <si>
    <t>LLP_0015_oL8_R</t>
  </si>
  <si>
    <t>LLP_0015_oL9_R</t>
  </si>
  <si>
    <t>LLP_0016_ol1_C</t>
  </si>
  <si>
    <t>LLP_0016</t>
  </si>
  <si>
    <t>LLP_0016_ol10_C</t>
  </si>
  <si>
    <t>LLP_0016_ol2_C</t>
  </si>
  <si>
    <t>LLP_0016_ol3_C</t>
  </si>
  <si>
    <t>LLP_0016_ol4_C</t>
  </si>
  <si>
    <t>LLP_0016_ol5_C</t>
  </si>
  <si>
    <t>LLP_0016_ol6_C</t>
  </si>
  <si>
    <t>LLP_0016_ol7_C</t>
  </si>
  <si>
    <t>LLP_0016_ol8_C</t>
  </si>
  <si>
    <t>LLP_0016_ol9_C</t>
  </si>
  <si>
    <t>LLP_0016_ol1_R</t>
  </si>
  <si>
    <t>LLP_0016_ol10_R</t>
  </si>
  <si>
    <t>LLP_0016_ol2_R</t>
  </si>
  <si>
    <t>LLP_0016_ol3_R</t>
  </si>
  <si>
    <t>LLP_0016_ol4_R</t>
  </si>
  <si>
    <t>LLP_0016_ol5_R</t>
  </si>
  <si>
    <t>LLP_0016_ol6_R</t>
  </si>
  <si>
    <t>LLP_0016_ol7_R</t>
  </si>
  <si>
    <t>LLP_0016_ol8_R</t>
  </si>
  <si>
    <t>LLP_0016_ol9_R</t>
  </si>
  <si>
    <t>TLP0034_0.5-1_ol1_C</t>
  </si>
  <si>
    <t>TLP_0034_0.5-1</t>
  </si>
  <si>
    <t>TLP0034_0.5-1_ol15_C</t>
  </si>
  <si>
    <t>TLP0034_0.5-1_ol16_C</t>
  </si>
  <si>
    <t>TLP0034_0.5-1_ol18_C</t>
  </si>
  <si>
    <t>TLP0034_0.5-1_ol19_C</t>
  </si>
  <si>
    <t>TLP0034_0.5-1_ol2_C</t>
  </si>
  <si>
    <t>TLP0034_0.5-1_ol36_C</t>
  </si>
  <si>
    <t>TLP0034_0.5-1_ol4_C</t>
  </si>
  <si>
    <t>TLP0034_0.5-1_ol40_C</t>
  </si>
  <si>
    <t>TLP0034_0.5-1_ol78_C</t>
  </si>
  <si>
    <t>TLP0034_0.5-1_ol8_C</t>
  </si>
  <si>
    <t>TLP0034_0.5-1_ol1_R</t>
  </si>
  <si>
    <t>TLP0034_0.5-1_ol15_R</t>
  </si>
  <si>
    <t>TLP0034_0.5-1_ol16_R</t>
  </si>
  <si>
    <t>TLP0034_0.5-1_ol18_R</t>
  </si>
  <si>
    <t>TLP0034_0.5-1_ol19_R</t>
  </si>
  <si>
    <t>TLP0034_0.5-1_ol2_R</t>
  </si>
  <si>
    <t>TLP0034_0.5-1_ol36_R</t>
  </si>
  <si>
    <t>TLP0034_0.5-1_ol4_R</t>
  </si>
  <si>
    <t>TLP0034_0.5-1_ol40_R</t>
  </si>
  <si>
    <t>TLP0034_0.5-1_ol78_R</t>
  </si>
  <si>
    <t>TLP0034_0.5-1_ol8_R</t>
  </si>
  <si>
    <t>TLP0034_0.5-1_ol70TRAV</t>
  </si>
  <si>
    <t>TLP0034_1-2_ol1_C</t>
  </si>
  <si>
    <t>TLP_0034_1-2</t>
  </si>
  <si>
    <t>TLP0034_1-2_ol17_C</t>
  </si>
  <si>
    <t>TLP0034_1-2_ol24_C</t>
  </si>
  <si>
    <t>TLP0034_1-2_ol28_C</t>
  </si>
  <si>
    <t>TLP0034_1-2_ol31_C</t>
  </si>
  <si>
    <t>TLP0034_1-2_ol33_C</t>
  </si>
  <si>
    <t>TLP0034_1-2_ol34_C</t>
  </si>
  <si>
    <t>TLP0034_1-2_ol5_C</t>
  </si>
  <si>
    <t>TLP0034_1-2_ol6_C</t>
  </si>
  <si>
    <t>TLP0034_1-2_ol7_C</t>
  </si>
  <si>
    <t>TLP0034_1-2_ol1_R</t>
  </si>
  <si>
    <t>TLP0034_1-2_ol17_R</t>
  </si>
  <si>
    <t>TLP0034_1-2_ol24_R</t>
  </si>
  <si>
    <t>TLP0034_1-2_ol28_R</t>
  </si>
  <si>
    <t>TLP0034_1-2_ol31_R</t>
  </si>
  <si>
    <t>TLP0034_1-2_ol33_R</t>
  </si>
  <si>
    <t>TLP0034_1-2_ol34_R</t>
  </si>
  <si>
    <t>TLP0034_1-2_ol5_R</t>
  </si>
  <si>
    <t>TLP0034_1-2_ol6_R</t>
  </si>
  <si>
    <t>TLP0034_1-2_ol7_R</t>
  </si>
  <si>
    <t>TLP_0034</t>
  </si>
  <si>
    <t>TLP0034_1-2_ol8_C</t>
  </si>
  <si>
    <t>TLP0034_1-2_ol10_C</t>
  </si>
  <si>
    <t>TLP0034_1-2_ol15_C</t>
  </si>
  <si>
    <t>TLP0034_1-2_ol16_C</t>
  </si>
  <si>
    <t>TLP0034_1-2_ol18_C</t>
  </si>
  <si>
    <t>TLP0034_1-2_ol21_C</t>
  </si>
  <si>
    <t>TLP0034_1-2_ol23_C</t>
  </si>
  <si>
    <t>TLP0034_1-2_ol25_C</t>
  </si>
  <si>
    <t>TLP0034_1-2_ol26_C</t>
  </si>
  <si>
    <t>TLP0034_1-2_ol29_C</t>
  </si>
  <si>
    <t>TLP0034_1-2_ol30_C</t>
  </si>
  <si>
    <t>TLP0034_1-2_ol32_C</t>
  </si>
  <si>
    <t>TLP0034_1-2_ol8_R</t>
  </si>
  <si>
    <t>TLP0034_1-2_ol10_R</t>
  </si>
  <si>
    <t>TLP0034_1-2_ol15_R</t>
  </si>
  <si>
    <t>TLP0034_1-2_ol16_R</t>
  </si>
  <si>
    <t>TLP0034_1-2_ol18_R</t>
  </si>
  <si>
    <t>TLP0034_1-2_ol21_R</t>
  </si>
  <si>
    <t>TLP0034_1-2_ol23_R</t>
  </si>
  <si>
    <t>TLP0034_1-2_ol25_R</t>
  </si>
  <si>
    <t>TLP0034_1-2_ol26_R</t>
  </si>
  <si>
    <t>TLP0034_1-2_ol29_R</t>
  </si>
  <si>
    <t>TLP0034_1-2_ol30_R</t>
  </si>
  <si>
    <t>TLP0034_1-2_ol32_R</t>
  </si>
  <si>
    <t>LLP0027_ol1_C</t>
  </si>
  <si>
    <t>LLP_0027</t>
  </si>
  <si>
    <t>LLP0027_ol2_C</t>
  </si>
  <si>
    <t>LLP0027_ol3_C</t>
  </si>
  <si>
    <t>LLP0027_ol4_C</t>
  </si>
  <si>
    <t>LLP0027_ol5_C</t>
  </si>
  <si>
    <t>LLP0027_ol6_C</t>
  </si>
  <si>
    <t>LLP0027_ol7_C</t>
  </si>
  <si>
    <t>LLP0027_ol8_C</t>
  </si>
  <si>
    <t>LLP0027_ol9_C</t>
  </si>
  <si>
    <t>LLP0027_ol10_C</t>
  </si>
  <si>
    <t>LLP0027_ol11_C</t>
  </si>
  <si>
    <t>LLP0027_ol12_C</t>
  </si>
  <si>
    <t>LLP0027_ol14_C</t>
  </si>
  <si>
    <t>LLP0027_ol15_C</t>
  </si>
  <si>
    <t>LLP0027_ol1_R</t>
  </si>
  <si>
    <t>LLP0027_ol2_R</t>
  </si>
  <si>
    <t>LLP0027_ol3_R</t>
  </si>
  <si>
    <t>LLP0027_ol4_R</t>
  </si>
  <si>
    <t>LLP0027_ol5_R</t>
  </si>
  <si>
    <t>LLP0027_ol6_R</t>
  </si>
  <si>
    <t>LLP0027_ol7_R</t>
  </si>
  <si>
    <t>LLP0027_ol8_R</t>
  </si>
  <si>
    <t>LLP0027_ol9_R</t>
  </si>
  <si>
    <t>LLP0027_ol10_R</t>
  </si>
  <si>
    <t>LLP0027_ol11_R</t>
  </si>
  <si>
    <t>LLP0027_ol12_R</t>
  </si>
  <si>
    <t>LLP0027_ol14_R</t>
  </si>
  <si>
    <t>LLP0027_ol15_R</t>
  </si>
  <si>
    <t>LLP_0041_ol1_C</t>
  </si>
  <si>
    <t>LLP_0041</t>
  </si>
  <si>
    <t>LLP_0041_ol10_C</t>
  </si>
  <si>
    <t>LLP_0041_ol2_C</t>
  </si>
  <si>
    <t>LLP_0041_ol3_C</t>
  </si>
  <si>
    <t>LLP_0041_ol4_C</t>
  </si>
  <si>
    <t>LLP_0041_ol5_C</t>
  </si>
  <si>
    <t>LLP_0041_ol6_C</t>
  </si>
  <si>
    <t>LLP_0041_ol7_C</t>
  </si>
  <si>
    <t>LLP_0041_ol8_C</t>
  </si>
  <si>
    <t>LLP_0041_ol9_C</t>
  </si>
  <si>
    <t>LLP_0041_ol1_R</t>
  </si>
  <si>
    <t>LLP_0041_ol10_R</t>
  </si>
  <si>
    <t>LLP_0041_ol2_R</t>
  </si>
  <si>
    <t>LLP_0041_ol3_R</t>
  </si>
  <si>
    <t>LLP_0041_ol4_R</t>
  </si>
  <si>
    <t>LLP_0041_ol5_R</t>
  </si>
  <si>
    <t>LLP_0041_ol6_R</t>
  </si>
  <si>
    <t>LLP_0041_ol7_R</t>
  </si>
  <si>
    <t>LLP_0041_ol8_R</t>
  </si>
  <si>
    <t>LLP_0041_ol9_R</t>
  </si>
  <si>
    <t>LLP0042D_Ol_a</t>
  </si>
  <si>
    <t>LLP_0042</t>
  </si>
  <si>
    <t>LLP0042D_Ol_b</t>
  </si>
  <si>
    <t>LLP0042D_Ol_c</t>
  </si>
  <si>
    <t>LLP0042D_Ol_d</t>
  </si>
  <si>
    <t>LLP0042D_Ol_e</t>
  </si>
  <si>
    <t>LLP0042D_Ol_f</t>
  </si>
  <si>
    <t>LLP_0046_ol1_C</t>
  </si>
  <si>
    <t>LLP_0046</t>
  </si>
  <si>
    <t>LLP_0046_ol10_C</t>
  </si>
  <si>
    <t>LLP_0046_ol2_C</t>
  </si>
  <si>
    <t>LLP_0046_ol3_C</t>
  </si>
  <si>
    <t>LLP_0046_ol4_C</t>
  </si>
  <si>
    <t>LLP_0046_ol5_C</t>
  </si>
  <si>
    <t>LLP_0046_ol6_C</t>
  </si>
  <si>
    <t>LLP_0046_ol7_C</t>
  </si>
  <si>
    <t>LLP_0046_ol8_C</t>
  </si>
  <si>
    <t>LLP_0046_ol9_C</t>
  </si>
  <si>
    <t>LLP_0046_ol1_R</t>
  </si>
  <si>
    <t>LLP_0046_ol10_R</t>
  </si>
  <si>
    <t>LLP_0046_ol2_r</t>
  </si>
  <si>
    <t>LLP_0046_ol3_R</t>
  </si>
  <si>
    <t>LLP_0046_ol4_R</t>
  </si>
  <si>
    <t>LLP_0046_ol5_R</t>
  </si>
  <si>
    <t>LLP_0046_ol6_R</t>
  </si>
  <si>
    <t>LLP_0046_ol7_R</t>
  </si>
  <si>
    <t>LLP_0046_ol8_R</t>
  </si>
  <si>
    <t>LLP_0046_ol9_R</t>
  </si>
  <si>
    <t>LLP_0049_ol1_C</t>
  </si>
  <si>
    <t>LLP_0049</t>
  </si>
  <si>
    <t>LLP_0049_ol10_C</t>
  </si>
  <si>
    <t>LLP_0049_ol2_C</t>
  </si>
  <si>
    <t>LLP_0049_ol3_C</t>
  </si>
  <si>
    <t>LLP_0049_ol4_C</t>
  </si>
  <si>
    <t>LLP_0049_ol5_C</t>
  </si>
  <si>
    <t>LLP_0049_ol6_C</t>
  </si>
  <si>
    <t>LLP_0049_ol7_C</t>
  </si>
  <si>
    <t>LLP_0049_ol8_C</t>
  </si>
  <si>
    <t>LLP_0049_ol9_C</t>
  </si>
  <si>
    <t>LLP_0049_ol1_R</t>
  </si>
  <si>
    <t>LLP_0049_ol10_R</t>
  </si>
  <si>
    <t>LLP_0049_ol2_R</t>
  </si>
  <si>
    <t>LLP_0049_ol3_R</t>
  </si>
  <si>
    <t>LLP_0049_ol4_R</t>
  </si>
  <si>
    <t>LLP_0049_ol5_R</t>
  </si>
  <si>
    <t>LLP_0049_ol6_R</t>
  </si>
  <si>
    <t>LLP_0049_ol7_R</t>
  </si>
  <si>
    <t>LLP_0049_ol8_R</t>
  </si>
  <si>
    <t>LLP_0049_ol9_R</t>
  </si>
  <si>
    <t>LLP0068D_Ol_a</t>
  </si>
  <si>
    <t>LLP_0068</t>
  </si>
  <si>
    <t>LLP0068D_Ol_b</t>
  </si>
  <si>
    <t>LLP0068D_Ol_c</t>
  </si>
  <si>
    <t>LLP0068D_Ol_d</t>
  </si>
  <si>
    <t>LLP0068D_Ol_e</t>
  </si>
  <si>
    <t>LLP0068D_Ol_f</t>
  </si>
  <si>
    <t>LLP0068D_Ol_g</t>
  </si>
  <si>
    <t>LLP0068D_Ol_h</t>
  </si>
  <si>
    <t>LLP0068D_Ol_i</t>
  </si>
  <si>
    <t>LLP0068D_Ol_j</t>
  </si>
  <si>
    <t>LLP0068D_Ol_k</t>
  </si>
  <si>
    <t>LLP0068D_Ol_m</t>
  </si>
  <si>
    <t>LLP0068D_Ol_n</t>
  </si>
  <si>
    <t>LLP0068D_Ol_o</t>
  </si>
  <si>
    <t>LLP_0070_ol1_C</t>
  </si>
  <si>
    <t>LLP_0070</t>
  </si>
  <si>
    <t>LLP_0070_ol10_C</t>
  </si>
  <si>
    <t>LLP_0070_ol2_C</t>
  </si>
  <si>
    <t>LLP_0070_ol3_C</t>
  </si>
  <si>
    <t>LLP_0070_ol4_C</t>
  </si>
  <si>
    <t>LLP_0070_ol5_C</t>
  </si>
  <si>
    <t>LLP_0070_ol6_C</t>
  </si>
  <si>
    <t>LLP_0070_ol7_C</t>
  </si>
  <si>
    <t>LLP_0070_ol8_C</t>
  </si>
  <si>
    <t>LLP_0070_ol9_C</t>
  </si>
  <si>
    <t>LLP_0070_ol1_R</t>
  </si>
  <si>
    <t>LLP_0070_ol10_R</t>
  </si>
  <si>
    <t>LLP_0070_ol2_R</t>
  </si>
  <si>
    <t>LLP_0070_ol3_R</t>
  </si>
  <si>
    <t>LLP_0070_ol4_R</t>
  </si>
  <si>
    <t>LLP_0070_ol5_R</t>
  </si>
  <si>
    <t>LLP_0070_ol6_R</t>
  </si>
  <si>
    <t>LLP_0070_ol7_R</t>
  </si>
  <si>
    <t>LLP_0070_ol8_R</t>
  </si>
  <si>
    <t>LLP_0070_ol9_R</t>
  </si>
  <si>
    <t>LLP_0084_ol1_C</t>
  </si>
  <si>
    <t>LLP_0084</t>
  </si>
  <si>
    <t>LLP_0084_ol10_C</t>
  </si>
  <si>
    <t>LLP_0084_ol2_C</t>
  </si>
  <si>
    <t>LLP_0084_ol3_C</t>
  </si>
  <si>
    <t>LLP_0084_ol4_C</t>
  </si>
  <si>
    <t>LLP_0084_ol5_C</t>
  </si>
  <si>
    <t>LLP_0084_ol6_C</t>
  </si>
  <si>
    <t>LLP_0084_ol7_C</t>
  </si>
  <si>
    <t>LLP_0084_ol8_C</t>
  </si>
  <si>
    <t>LLP_0084_ol9_C</t>
  </si>
  <si>
    <t>LLP_0084_ol1_R</t>
  </si>
  <si>
    <t>LLP_0084_ol10_R</t>
  </si>
  <si>
    <t>LLP_0084_ol2_R</t>
  </si>
  <si>
    <t>LLP_0084_ol3_R</t>
  </si>
  <si>
    <t>LLP_0084_ol4_R</t>
  </si>
  <si>
    <t>LLP_0084_ol5_R</t>
  </si>
  <si>
    <t>LLP_0084_ol6_R</t>
  </si>
  <si>
    <t>LLP_0084_ol7_R</t>
  </si>
  <si>
    <t>LLP_0084_ol8_R</t>
  </si>
  <si>
    <t>LLP_0084_ol9_R</t>
  </si>
  <si>
    <t>LLP_0094_ol1_C</t>
  </si>
  <si>
    <t>LLP_0094</t>
  </si>
  <si>
    <t>LLP_0094_ol10_C</t>
  </si>
  <si>
    <t>LLP_0094_ol2_C</t>
  </si>
  <si>
    <t>LLP_0094_ol3_C</t>
  </si>
  <si>
    <t>LLP_0094_ol4_C</t>
  </si>
  <si>
    <t>LLP_0094_ol5_C</t>
  </si>
  <si>
    <t>LLP_0094_ol6_C</t>
  </si>
  <si>
    <t>LLP_0094_ol7_C</t>
  </si>
  <si>
    <t>LLP_0094_ol8_C</t>
  </si>
  <si>
    <t>LLP_0094_ol9_C</t>
  </si>
  <si>
    <t>LLP_0094_ol1_R</t>
  </si>
  <si>
    <t>LLP_0094_ol10_R</t>
  </si>
  <si>
    <t>LLP_0094_ol2_R</t>
  </si>
  <si>
    <t>LLP_0094_ol3_R</t>
  </si>
  <si>
    <t>LLP_0094_ol4_R</t>
  </si>
  <si>
    <t>LLP_0094_ol5_R</t>
  </si>
  <si>
    <t>LLP_0094_ol6_R</t>
  </si>
  <si>
    <t>LLP_0094_ol7_R</t>
  </si>
  <si>
    <t>LLP_0094_ol8_R</t>
  </si>
  <si>
    <t>LLP_0094_ol9_R</t>
  </si>
  <si>
    <t>LLP_0096_ol1_C</t>
  </si>
  <si>
    <t>LLP_0096</t>
  </si>
  <si>
    <t>LLP_0096_ol10_C</t>
  </si>
  <si>
    <t>LLP_0096_ol2_C</t>
  </si>
  <si>
    <t>LLP_0096_ol3_C</t>
  </si>
  <si>
    <t>LLP_0096_ol4_C</t>
  </si>
  <si>
    <t>LLP_0096_ol5_C</t>
  </si>
  <si>
    <t>LLP_0096_ol6_C</t>
  </si>
  <si>
    <t>LLP_0096_ol7_C</t>
  </si>
  <si>
    <t>LLP_0096_ol8_C</t>
  </si>
  <si>
    <t>LLP_0096_ol9_C</t>
  </si>
  <si>
    <t>LLP_0096_ol1_R</t>
  </si>
  <si>
    <t>LLP_0096_ol10_R</t>
  </si>
  <si>
    <t>LLP_0096_ol2_R</t>
  </si>
  <si>
    <t>LLP_0096_ol3_R</t>
  </si>
  <si>
    <t>LLP_0096_ol4_R</t>
  </si>
  <si>
    <t>LLP_0096_ol5_R</t>
  </si>
  <si>
    <t>LLP_0096_ol6_R</t>
  </si>
  <si>
    <t>LLP_0096_ol7_R</t>
  </si>
  <si>
    <t>LLP_0096_ol8_R</t>
  </si>
  <si>
    <t>LLP_0096_ol9_R</t>
  </si>
  <si>
    <t>San Carlos Olivine</t>
  </si>
  <si>
    <t>san carlos</t>
  </si>
  <si>
    <t>san carlos 1</t>
  </si>
  <si>
    <t>san carlos 2</t>
  </si>
  <si>
    <t>san carlos 3</t>
  </si>
  <si>
    <t>san carlos 4</t>
  </si>
  <si>
    <t>san carlos 5</t>
  </si>
  <si>
    <t>san carlos 6</t>
  </si>
  <si>
    <t>san carlos 7</t>
  </si>
  <si>
    <t>san carlos_2</t>
  </si>
  <si>
    <t>san carlos_3</t>
  </si>
  <si>
    <t>san carlos1</t>
  </si>
  <si>
    <t>san carlos2</t>
  </si>
  <si>
    <t>san carlos3</t>
  </si>
  <si>
    <t>san carlos4</t>
  </si>
  <si>
    <t>san carlos5</t>
  </si>
  <si>
    <t>san carlos6</t>
  </si>
  <si>
    <t>san carlos7</t>
  </si>
  <si>
    <t>SANCARLOSOL_1</t>
  </si>
  <si>
    <t>SANCARLOSOL_2</t>
  </si>
  <si>
    <t>SANCARLOSOL_3</t>
  </si>
  <si>
    <t>sancarlos_1</t>
  </si>
  <si>
    <t>sancarlos_2</t>
  </si>
  <si>
    <t>sancarlos_3</t>
  </si>
  <si>
    <t>sancarlos_4</t>
  </si>
  <si>
    <t>sancarlos_5</t>
  </si>
  <si>
    <t>sancarlos_6</t>
  </si>
  <si>
    <t>sancarlos_7</t>
  </si>
  <si>
    <t>sancarlos_8</t>
  </si>
  <si>
    <t>sancarlos_9</t>
  </si>
  <si>
    <t>sancarlos10</t>
  </si>
  <si>
    <t>Springwater olivine</t>
  </si>
  <si>
    <t>SPRINGOL_1</t>
  </si>
  <si>
    <t>SPRINGOL_2</t>
  </si>
  <si>
    <t>springwater</t>
  </si>
  <si>
    <t>Springwater ol_2</t>
  </si>
  <si>
    <t>springwater ol1</t>
  </si>
  <si>
    <t>springwater ol2</t>
  </si>
  <si>
    <t>springwater ol3</t>
  </si>
  <si>
    <t>springwater ol4</t>
  </si>
  <si>
    <t>sprinwater ol3</t>
  </si>
  <si>
    <t>SRINGOL_3</t>
  </si>
  <si>
    <t>springwater_1</t>
  </si>
  <si>
    <t>springwater_2</t>
  </si>
  <si>
    <t>springwater_3</t>
  </si>
  <si>
    <t>springwater_4</t>
  </si>
  <si>
    <t>springwater_5</t>
  </si>
  <si>
    <t>springwater_6</t>
  </si>
  <si>
    <t>springwater_7</t>
  </si>
  <si>
    <t>springwater_8</t>
  </si>
  <si>
    <t>springwater_9</t>
  </si>
  <si>
    <t>springwater10</t>
  </si>
  <si>
    <t>NOTES</t>
  </si>
  <si>
    <t>Core/rim</t>
  </si>
  <si>
    <t>Cl</t>
  </si>
  <si>
    <t>LLP0001_Amph1_CORE</t>
  </si>
  <si>
    <t>LLP0001_Amph1_MID</t>
  </si>
  <si>
    <t>M</t>
  </si>
  <si>
    <t>LLP0001_Amph1_RIM</t>
  </si>
  <si>
    <t>LLP0001_Amph4_core</t>
  </si>
  <si>
    <t>LLP0001_Amph4_R1</t>
  </si>
  <si>
    <t>LLP0001_Amph4_R2</t>
  </si>
  <si>
    <t>LLP0001_Amph5_C1</t>
  </si>
  <si>
    <t>LLP0001_Amph5_R1</t>
  </si>
  <si>
    <t>LLP0001_Amph5_R2</t>
  </si>
  <si>
    <t>LLP0001_Amph6A_CR trav</t>
  </si>
  <si>
    <t>LLP0001_Amph6B_CR trav</t>
  </si>
  <si>
    <t>LLP0001_Amph7A_Core</t>
  </si>
  <si>
    <t>LLP0001_Amph7B_Core</t>
  </si>
  <si>
    <t>LLP0001_Amph8_Core</t>
  </si>
  <si>
    <t>LLP0001_Amph8_Rim</t>
  </si>
  <si>
    <t>LLP0001_Amph9_Core</t>
  </si>
  <si>
    <t>LLP0001_Amph10_Core1</t>
  </si>
  <si>
    <t>LLP0001_Amph10_Core2</t>
  </si>
  <si>
    <t>LLP0001_Amph11_Core1</t>
  </si>
  <si>
    <t>LLP0001_Amph11_Core2</t>
  </si>
  <si>
    <t>LLP0001_Amph12_C1</t>
  </si>
  <si>
    <t>LLP0001_Amph12_R1</t>
  </si>
  <si>
    <t>LLP0001_Amph13_C1</t>
  </si>
  <si>
    <t>LLP0001_Amph13_R1</t>
  </si>
  <si>
    <t>LLP003D_Amph13_C1</t>
  </si>
  <si>
    <t>LLP003D_Amph13_R1</t>
  </si>
  <si>
    <t>LLP003D_Amphgrain3D_grain3_C1</t>
  </si>
  <si>
    <t>LLP003D_Amphgrain3D_grain3_C2</t>
  </si>
  <si>
    <t>LLP003D_Amphgrain3D_grain3_C3</t>
  </si>
  <si>
    <t>LLP003D_Amphgrain3D_grain4_C1</t>
  </si>
  <si>
    <t>LLP003D_Amphgrain3D_grain4_C2</t>
  </si>
  <si>
    <t>LLP003D_Amph_3D_grain1_C1</t>
  </si>
  <si>
    <t>LLP003D_Amph_3D_grain1_C2</t>
  </si>
  <si>
    <t>LLP003D_Amph_3D_grain1_C3</t>
  </si>
  <si>
    <t>LLP003D_Amph_3D_grain2_C1</t>
  </si>
  <si>
    <t>LLP003D_Amph_3D_grain2_C2</t>
  </si>
  <si>
    <t>LLP003D_Amph_3D_grain5_C1</t>
  </si>
  <si>
    <t>LLP003D_Amph_3D_grain5_C2</t>
  </si>
  <si>
    <t>LLP003D_Amph_3D_grain10_C1</t>
  </si>
  <si>
    <t>LLP003D_Amph_3D_grain10_C2</t>
  </si>
  <si>
    <t>VG-2 glass</t>
  </si>
  <si>
    <t>GEO2 Almandine</t>
  </si>
  <si>
    <t>GEO2 Diopside</t>
  </si>
  <si>
    <t>GEO2 Kspar</t>
  </si>
  <si>
    <t>CAN_LLP_0007</t>
  </si>
  <si>
    <t>?26/09/2021</t>
  </si>
  <si>
    <t>CAN_LLP_0013</t>
  </si>
  <si>
    <t>CAN_LLP_0014</t>
  </si>
  <si>
    <t>CAN_LLP_0017</t>
  </si>
  <si>
    <t>CAN_LLP_0019</t>
  </si>
  <si>
    <t>CAN_LLP_0033</t>
  </si>
  <si>
    <t>CAN_LLP_0038</t>
  </si>
  <si>
    <t>CAN_LLP_0047</t>
  </si>
  <si>
    <t>CAN_LLP_0079</t>
  </si>
  <si>
    <t>CAN_LLP_0081</t>
  </si>
  <si>
    <t>CAN_LLP_0082</t>
  </si>
  <si>
    <t>Date collected</t>
  </si>
  <si>
    <t>Eruption date</t>
  </si>
  <si>
    <t>Ash box</t>
  </si>
  <si>
    <t>CAN_TLP_0001</t>
  </si>
  <si>
    <t>CAN_TLP_0008</t>
  </si>
  <si>
    <t>CAN_TLP_0013</t>
  </si>
  <si>
    <t>CAN_TLP_0015</t>
  </si>
  <si>
    <t>CAN-TLP0034</t>
  </si>
  <si>
    <t>CAN-TLP0040a</t>
  </si>
  <si>
    <t>2a</t>
  </si>
  <si>
    <t>CAN-TLP0079</t>
  </si>
  <si>
    <t>CAN-TLP0099</t>
  </si>
  <si>
    <t>CAN-TLP0139</t>
  </si>
  <si>
    <t>CAN-TLP0160</t>
  </si>
  <si>
    <t>CAN-TLP0167</t>
  </si>
  <si>
    <t>CAN-TLP0199</t>
  </si>
  <si>
    <t>CAN-TLP0232</t>
  </si>
  <si>
    <t>CAN-TLP0270</t>
  </si>
  <si>
    <t>CAN-TLP0316</t>
  </si>
  <si>
    <t>CAN-TLP0347</t>
  </si>
  <si>
    <t>CAN-TLP0370</t>
  </si>
  <si>
    <t>CAN-TLP0397</t>
  </si>
  <si>
    <t>CAN-TLP0409</t>
  </si>
  <si>
    <t>CAN-TLP0422</t>
  </si>
  <si>
    <t>CAN-TLP0434</t>
  </si>
  <si>
    <t>CAN-TLP0442</t>
  </si>
  <si>
    <t>1+</t>
  </si>
  <si>
    <t>CAN-TLP0445</t>
  </si>
  <si>
    <t>15+</t>
  </si>
  <si>
    <t>Lava samples</t>
  </si>
  <si>
    <t>Tephra samples</t>
  </si>
  <si>
    <t>Eruption Day</t>
  </si>
  <si>
    <t>Sample ID</t>
  </si>
  <si>
    <t>For full sample details see appendix 1 in Scarrow et al., 2024</t>
  </si>
  <si>
    <t>NA</t>
  </si>
  <si>
    <t>This sheet contains all data and metadata for analyses of mineral compositions and glass from the 2021 Tajogaite eruption from La Palma</t>
  </si>
  <si>
    <t>In each sheet, a different data set is included- method and mineral type are indicated in the sheet titles. Within each sheet the data used is presented, alongside secondary standard data and details of precision and accuracy.</t>
  </si>
  <si>
    <t>Sheet No.</t>
  </si>
  <si>
    <t>Data set</t>
  </si>
  <si>
    <t>Common Abbreviations used within sheet</t>
  </si>
  <si>
    <t>Samples used for mineral-specific work. For full sample details and metadata please see Scarrow et al., 2024</t>
  </si>
  <si>
    <t>Clinopyroxene trace element data by LA-ICPMS (Exeter)</t>
  </si>
  <si>
    <t>Clinopyroxene major element data by EPMA (Leeds)</t>
  </si>
  <si>
    <t>Details of the data included in this supplementary data file are listed below, with location of analyses indicated in brackets.</t>
  </si>
  <si>
    <t>Olivine major element data by EPMA (Leeds)</t>
  </si>
  <si>
    <t>Amphibole major element data by EPMA (Leeds)</t>
  </si>
  <si>
    <t>Glass major element data by EPMA (Leeds)</t>
  </si>
  <si>
    <t>Olivine textural data on tephras (Liverpool)</t>
  </si>
  <si>
    <t>Rim analysis</t>
  </si>
  <si>
    <t>Groundmass crystal</t>
  </si>
  <si>
    <t>Intermediate zone analysis</t>
  </si>
  <si>
    <t>Core analysis</t>
  </si>
  <si>
    <t>Summary of olivine diffusion results</t>
  </si>
  <si>
    <t>Eruption Day Number</t>
  </si>
  <si>
    <t>CAN_TLP_0034</t>
  </si>
  <si>
    <t>CAN_TLP_0199</t>
  </si>
  <si>
    <t>CAN_TLP_0270</t>
  </si>
  <si>
    <t>CAN_TLP_0445</t>
  </si>
  <si>
    <t>Eruption day#</t>
  </si>
  <si>
    <t>Mount ID</t>
  </si>
  <si>
    <t>Number of olivine imaged</t>
  </si>
  <si>
    <t>Olivines with reverse zoning</t>
  </si>
  <si>
    <t>Olivines with normal zoning</t>
  </si>
  <si>
    <t>Unzoned</t>
  </si>
  <si>
    <t>Dissolution evidence</t>
  </si>
  <si>
    <t>0.5-1</t>
  </si>
  <si>
    <t>TS grain mount</t>
  </si>
  <si>
    <t>05-1A, 1-2</t>
  </si>
  <si>
    <t>1-2A-L</t>
  </si>
  <si>
    <t>LATE</t>
  </si>
  <si>
    <t>CAN_TLP-0008</t>
  </si>
  <si>
    <t>CAN_TLP-0015</t>
  </si>
  <si>
    <t>CAN_TLP0034-all</t>
  </si>
  <si>
    <t>CAN_TLP-0099</t>
  </si>
  <si>
    <t>CAN_TLP-0199</t>
  </si>
  <si>
    <t>CAN_TLP-0270</t>
  </si>
  <si>
    <t>CAN_TLP-0370</t>
  </si>
  <si>
    <t>CAN_TLP-0445</t>
  </si>
  <si>
    <t>TLP0034_0.5-1</t>
  </si>
  <si>
    <t>ol19</t>
  </si>
  <si>
    <t>ol36</t>
  </si>
  <si>
    <t>ol78</t>
  </si>
  <si>
    <t>TLP0034_1-2</t>
  </si>
  <si>
    <t>ol28</t>
  </si>
  <si>
    <t>ol15</t>
  </si>
  <si>
    <t>ol34</t>
  </si>
  <si>
    <t>ol5</t>
  </si>
  <si>
    <t>ol1</t>
  </si>
  <si>
    <t>ol16</t>
  </si>
  <si>
    <t>ol6</t>
  </si>
  <si>
    <t>ol40</t>
  </si>
  <si>
    <t>ol18</t>
  </si>
  <si>
    <t>ol4</t>
  </si>
  <si>
    <t>ol8</t>
  </si>
  <si>
    <t>ol31</t>
  </si>
  <si>
    <t>Eruption Day#</t>
  </si>
  <si>
    <t xml:space="preserve">Crystal ID </t>
  </si>
  <si>
    <t>Modelled Timescale (days)</t>
  </si>
  <si>
    <t>Timescale - minus eruption days</t>
  </si>
  <si>
    <t>Modelled T</t>
  </si>
  <si>
    <t>Min Fo on profile</t>
  </si>
  <si>
    <t>Max Fo on profile</t>
  </si>
  <si>
    <t>Trend c axis</t>
  </si>
  <si>
    <t>Plunge c axis</t>
  </si>
  <si>
    <t>Traverse trend</t>
  </si>
  <si>
    <t>Spot ID Comments</t>
  </si>
  <si>
    <t>Core vs Rim?</t>
  </si>
  <si>
    <t>1s.d. ppm</t>
  </si>
  <si>
    <t>1 s.d. %</t>
  </si>
  <si>
    <t>Published value</t>
  </si>
  <si>
    <t>Below detection limit</t>
  </si>
  <si>
    <t>Traverse, points in sequential order</t>
  </si>
  <si>
    <t>Modelled timescales (days)</t>
  </si>
  <si>
    <t>Uncertainty in log units (1sd)</t>
  </si>
  <si>
    <t>P (kbar)</t>
  </si>
  <si>
    <t>del NNO log</t>
  </si>
  <si>
    <t xml:space="preserve">ol1 </t>
  </si>
  <si>
    <t>ol33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</si>
</sst>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ptos Narrow"/>
      <scheme val="minor"/>
    </font>
    <font>
      <sz val="11"/>
      <color rgb="FFFF0000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6"/>
      <color theme="1"/>
      <name val="Aptos Narrow"/>
      <scheme val="minor"/>
    </font>
    <font>
      <sz val="11"/>
      <color theme="0" tint="-0.499984740745262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8"/>
      <color theme="1"/>
      <name val="Aptos Narrow"/>
      <scheme val="minor"/>
    </font>
    <font>
      <sz val="12"/>
      <color theme="1"/>
      <name val="Aptos Narrow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4" fillId="0" borderId="0"/>
  </cellStyleXfs>
  <cellXfs count="114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 applyAlignment="1">
      <alignment horizontal="center"/>
    </xf>
    <xf numFmtId="0" fontId="4" fillId="0" borderId="1" xfId="0" applyFont="1" applyBorder="1"/>
    <xf numFmtId="0" fontId="0" fillId="0" borderId="2" xfId="0" applyBorder="1"/>
    <xf numFmtId="0" fontId="5" fillId="0" borderId="2" xfId="0" applyFont="1" applyBorder="1"/>
    <xf numFmtId="0" fontId="6" fillId="0" borderId="2" xfId="0" applyFont="1" applyBorder="1"/>
    <xf numFmtId="0" fontId="6" fillId="0" borderId="3" xfId="0" applyFont="1" applyBorder="1"/>
    <xf numFmtId="0" fontId="0" fillId="0" borderId="4" xfId="0" applyBorder="1"/>
    <xf numFmtId="0" fontId="0" fillId="0" borderId="0" xfId="0" applyAlignment="1">
      <alignment horizontal="right"/>
    </xf>
    <xf numFmtId="164" fontId="0" fillId="0" borderId="0" xfId="0" applyNumberFormat="1"/>
    <xf numFmtId="164" fontId="0" fillId="2" borderId="0" xfId="0" applyNumberFormat="1" applyFill="1"/>
    <xf numFmtId="0" fontId="0" fillId="0" borderId="5" xfId="0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right"/>
    </xf>
    <xf numFmtId="164" fontId="0" fillId="0" borderId="7" xfId="0" applyNumberFormat="1" applyBorder="1"/>
    <xf numFmtId="164" fontId="0" fillId="0" borderId="8" xfId="0" applyNumberFormat="1" applyBorder="1"/>
    <xf numFmtId="0" fontId="0" fillId="3" borderId="0" xfId="0" applyFill="1"/>
    <xf numFmtId="0" fontId="7" fillId="3" borderId="0" xfId="1" applyFill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164" fontId="9" fillId="0" borderId="0" xfId="0" applyNumberFormat="1" applyFont="1"/>
    <xf numFmtId="164" fontId="0" fillId="4" borderId="0" xfId="0" applyNumberFormat="1" applyFill="1"/>
    <xf numFmtId="0" fontId="5" fillId="0" borderId="0" xfId="0" applyFont="1"/>
    <xf numFmtId="14" fontId="5" fillId="0" borderId="0" xfId="0" applyNumberFormat="1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2" fontId="0" fillId="0" borderId="0" xfId="0" applyNumberFormat="1"/>
    <xf numFmtId="47" fontId="0" fillId="0" borderId="0" xfId="0" applyNumberFormat="1"/>
    <xf numFmtId="11" fontId="0" fillId="0" borderId="0" xfId="0" applyNumberFormat="1"/>
    <xf numFmtId="1" fontId="0" fillId="0" borderId="0" xfId="0" quotePrefix="1" applyNumberFormat="1"/>
    <xf numFmtId="1" fontId="0" fillId="0" borderId="0" xfId="0" applyNumberFormat="1"/>
    <xf numFmtId="0" fontId="0" fillId="4" borderId="0" xfId="0" applyFill="1"/>
    <xf numFmtId="0" fontId="11" fillId="0" borderId="0" xfId="0" applyFont="1"/>
    <xf numFmtId="0" fontId="6" fillId="0" borderId="0" xfId="1" applyFont="1"/>
    <xf numFmtId="0" fontId="6" fillId="0" borderId="0" xfId="1" applyFont="1" applyAlignment="1">
      <alignment horizontal="center"/>
    </xf>
    <xf numFmtId="0" fontId="7" fillId="0" borderId="0" xfId="1"/>
    <xf numFmtId="14" fontId="7" fillId="0" borderId="0" xfId="1" applyNumberFormat="1"/>
    <xf numFmtId="14" fontId="7" fillId="0" borderId="0" xfId="1" applyNumberFormat="1" applyAlignment="1">
      <alignment horizontal="center"/>
    </xf>
    <xf numFmtId="0" fontId="7" fillId="0" borderId="0" xfId="1" applyAlignment="1">
      <alignment horizontal="center"/>
    </xf>
    <xf numFmtId="164" fontId="12" fillId="2" borderId="0" xfId="0" applyNumberFormat="1" applyFont="1" applyFill="1"/>
    <xf numFmtId="164" fontId="13" fillId="0" borderId="0" xfId="0" applyNumberFormat="1" applyFont="1"/>
    <xf numFmtId="164" fontId="7" fillId="3" borderId="0" xfId="1" applyNumberFormat="1" applyFill="1"/>
    <xf numFmtId="0" fontId="0" fillId="5" borderId="0" xfId="0" applyFill="1"/>
    <xf numFmtId="164" fontId="7" fillId="5" borderId="0" xfId="1" applyNumberFormat="1" applyFill="1"/>
    <xf numFmtId="0" fontId="7" fillId="5" borderId="0" xfId="1" applyFill="1"/>
    <xf numFmtId="0" fontId="14" fillId="0" borderId="9" xfId="0" applyFont="1" applyBorder="1" applyAlignment="1">
      <alignment wrapText="1"/>
    </xf>
    <xf numFmtId="0" fontId="14" fillId="0" borderId="9" xfId="0" applyFont="1" applyBorder="1" applyAlignment="1">
      <alignment vertical="center" wrapText="1"/>
    </xf>
    <xf numFmtId="14" fontId="14" fillId="0" borderId="9" xfId="0" applyNumberFormat="1" applyFont="1" applyBorder="1" applyAlignment="1">
      <alignment horizontal="right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14" fontId="14" fillId="0" borderId="9" xfId="0" applyNumberFormat="1" applyFont="1" applyBorder="1" applyAlignment="1">
      <alignment horizontal="center" wrapText="1"/>
    </xf>
    <xf numFmtId="14" fontId="14" fillId="0" borderId="9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10" xfId="0" applyFont="1" applyBorder="1" applyAlignment="1">
      <alignment vertical="center" textRotation="90"/>
    </xf>
    <xf numFmtId="0" fontId="14" fillId="0" borderId="9" xfId="0" applyFont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4" fillId="4" borderId="0" xfId="0" applyFont="1" applyFill="1"/>
    <xf numFmtId="0" fontId="5" fillId="4" borderId="0" xfId="0" applyFont="1" applyFill="1"/>
    <xf numFmtId="2" fontId="0" fillId="0" borderId="0" xfId="0" applyNumberFormat="1" applyAlignment="1">
      <alignment horizontal="center"/>
    </xf>
    <xf numFmtId="2" fontId="5" fillId="0" borderId="0" xfId="0" applyNumberFormat="1" applyFont="1" applyAlignment="1">
      <alignment horizontal="center"/>
    </xf>
    <xf numFmtId="2" fontId="7" fillId="0" borderId="0" xfId="1" applyNumberFormat="1" applyAlignment="1">
      <alignment horizontal="center"/>
    </xf>
    <xf numFmtId="2" fontId="7" fillId="3" borderId="0" xfId="1" applyNumberFormat="1" applyFill="1" applyAlignment="1">
      <alignment horizontal="center"/>
    </xf>
    <xf numFmtId="2" fontId="7" fillId="5" borderId="0" xfId="1" applyNumberFormat="1" applyFill="1" applyAlignment="1">
      <alignment horizontal="center"/>
    </xf>
    <xf numFmtId="2" fontId="6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2" fontId="6" fillId="0" borderId="0" xfId="1" applyNumberFormat="1" applyFont="1" applyAlignment="1">
      <alignment horizontal="left" wrapText="1"/>
    </xf>
    <xf numFmtId="2" fontId="3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2" fontId="8" fillId="0" borderId="0" xfId="0" applyNumberFormat="1" applyFont="1"/>
    <xf numFmtId="0" fontId="0" fillId="0" borderId="10" xfId="0" applyBorder="1"/>
    <xf numFmtId="0" fontId="0" fillId="0" borderId="11" xfId="0" applyBorder="1" applyAlignment="1">
      <alignment horizontal="center"/>
    </xf>
    <xf numFmtId="49" fontId="0" fillId="0" borderId="0" xfId="0" applyNumberFormat="1"/>
    <xf numFmtId="16" fontId="0" fillId="0" borderId="0" xfId="0" applyNumberFormat="1"/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4" borderId="0" xfId="0" applyFont="1" applyFill="1"/>
    <xf numFmtId="1" fontId="8" fillId="0" borderId="0" xfId="0" applyNumberFormat="1" applyFont="1"/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right"/>
    </xf>
    <xf numFmtId="2" fontId="16" fillId="0" borderId="0" xfId="0" applyNumberFormat="1" applyFont="1"/>
    <xf numFmtId="9" fontId="8" fillId="0" borderId="0" xfId="0" applyNumberFormat="1" applyFont="1" applyAlignment="1">
      <alignment horizontal="right"/>
    </xf>
    <xf numFmtId="0" fontId="17" fillId="0" borderId="0" xfId="0" applyFont="1"/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0" borderId="10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1" xr:uid="{DAE05C58-F0CF-7B43-A560-FFBA2833BEC6}"/>
    <cellStyle name="Normal 3" xfId="2" xr:uid="{220745E6-EDB6-8E46-A48A-CDEEAB9B39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207818</xdr:colOff>
      <xdr:row>0</xdr:row>
      <xdr:rowOff>115454</xdr:rowOff>
    </xdr:from>
    <xdr:to>
      <xdr:col>8</xdr:col>
      <xdr:colOff>402936</xdr:colOff>
      <xdr:row>6</xdr:row>
      <xdr:rowOff>125845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F36811-9F58-EB4E-B47F-7AB7EB98066B}"/>
            </a:ext>
          </a:extLst>
        </xdr:cNvPr>
        <xdr:cNvSpPr txBox="1"/>
      </xdr:nvSpPr>
      <xdr:spPr>
        <a:xfrm>
          <a:off x="207818" y="115454"/>
          <a:ext cx="6845300" cy="1257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supplementary material accompanies the article: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Chamberlain, K. J., Pankhurst, M., Neave, D., Morgan, D., Barbee, O., Scarrow, J., Hickey, J., Broom-Fendley, S., Gardner, J., Rollinson, G., Walshaw, R., Stewart, A., Wieser, P., Coldwell, B., Martín-Lorenzo, A. and Rodríguez, F. (2025) “Crystal cargo perspectives on magma assembly and dynamics during the 2021 Tajogaite eruption, La Palma, Canary Islands”, Volcanica, 8(2), pp. 399–425. doi: 10.30909/vol/vujv5852.</a:t>
          </a:r>
          <a:r>
            <a:rPr lang="en-US">
              <a:effectLst/>
            </a:rPr>
            <a:t> 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11B23-DACB-9549-BD8A-AEF52D343A29}">
  <dimension ref="A9:L22"/>
  <sheetViews>
    <sheetView tabSelected="1" zoomScale="110" zoomScaleNormal="110" workbookViewId="0">
      <selection activeCell="G24" sqref="G24"/>
    </sheetView>
  </sheetViews>
  <sheetFormatPr baseColWidth="10" defaultRowHeight="16" x14ac:dyDescent="0.2"/>
  <sheetData>
    <row r="9" spans="1:12" x14ac:dyDescent="0.2">
      <c r="A9" t="s">
        <v>1350</v>
      </c>
    </row>
    <row r="11" spans="1:12" x14ac:dyDescent="0.2">
      <c r="A11" t="s">
        <v>1351</v>
      </c>
    </row>
    <row r="12" spans="1:12" x14ac:dyDescent="0.2">
      <c r="A12" t="s">
        <v>1358</v>
      </c>
    </row>
    <row r="14" spans="1:12" x14ac:dyDescent="0.2">
      <c r="A14" s="63" t="s">
        <v>1352</v>
      </c>
      <c r="B14" s="63" t="s">
        <v>1353</v>
      </c>
      <c r="K14" s="63" t="s">
        <v>1354</v>
      </c>
    </row>
    <row r="15" spans="1:12" x14ac:dyDescent="0.2">
      <c r="A15" s="22">
        <v>1</v>
      </c>
      <c r="B15" t="s">
        <v>1355</v>
      </c>
      <c r="K15" s="64" t="s">
        <v>98</v>
      </c>
      <c r="L15" t="s">
        <v>1366</v>
      </c>
    </row>
    <row r="16" spans="1:12" x14ac:dyDescent="0.2">
      <c r="A16" s="22">
        <v>2</v>
      </c>
      <c r="B16" t="s">
        <v>1357</v>
      </c>
      <c r="K16" s="64" t="s">
        <v>355</v>
      </c>
      <c r="L16" t="s">
        <v>1363</v>
      </c>
    </row>
    <row r="17" spans="1:12" x14ac:dyDescent="0.2">
      <c r="A17" s="22">
        <v>3</v>
      </c>
      <c r="B17" t="s">
        <v>1356</v>
      </c>
      <c r="K17" s="64" t="s">
        <v>331</v>
      </c>
      <c r="L17" t="s">
        <v>1364</v>
      </c>
    </row>
    <row r="18" spans="1:12" x14ac:dyDescent="0.2">
      <c r="A18" s="22">
        <v>4</v>
      </c>
      <c r="B18" t="s">
        <v>1359</v>
      </c>
      <c r="K18" s="64" t="s">
        <v>1260</v>
      </c>
      <c r="L18" t="s">
        <v>1365</v>
      </c>
    </row>
    <row r="19" spans="1:12" x14ac:dyDescent="0.2">
      <c r="A19" s="22">
        <v>5</v>
      </c>
      <c r="B19" t="s">
        <v>1360</v>
      </c>
      <c r="K19" s="64" t="s">
        <v>16</v>
      </c>
      <c r="L19" t="s">
        <v>1425</v>
      </c>
    </row>
    <row r="20" spans="1:12" x14ac:dyDescent="0.2">
      <c r="A20" s="22">
        <v>6</v>
      </c>
      <c r="B20" t="s">
        <v>1361</v>
      </c>
      <c r="K20" s="64" t="s">
        <v>891</v>
      </c>
      <c r="L20" t="s">
        <v>1426</v>
      </c>
    </row>
    <row r="21" spans="1:12" x14ac:dyDescent="0.2">
      <c r="A21" s="22">
        <v>7</v>
      </c>
      <c r="B21" t="s">
        <v>1362</v>
      </c>
    </row>
    <row r="22" spans="1:12" x14ac:dyDescent="0.2">
      <c r="A22" s="22">
        <v>8</v>
      </c>
      <c r="B22" t="s">
        <v>1367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2685-26C6-A246-B4E0-DE890DD30C2C}">
  <dimension ref="A1:BJ520"/>
  <sheetViews>
    <sheetView workbookViewId="0"/>
  </sheetViews>
  <sheetFormatPr baseColWidth="10" defaultRowHeight="16" x14ac:dyDescent="0.2"/>
  <cols>
    <col min="2" max="2" width="16.5" customWidth="1"/>
    <col min="3" max="3" width="12.1640625" customWidth="1"/>
    <col min="4" max="4" width="16.5" style="22" customWidth="1"/>
    <col min="5" max="5" width="15.83203125" customWidth="1"/>
    <col min="6" max="6" width="16.83203125" style="22" customWidth="1"/>
    <col min="7" max="7" width="15.1640625" customWidth="1"/>
    <col min="51" max="51" width="19.6640625" customWidth="1"/>
    <col min="52" max="52" width="17.6640625" customWidth="1"/>
  </cols>
  <sheetData>
    <row r="1" spans="1:62" ht="22" x14ac:dyDescent="0.3"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</row>
    <row r="2" spans="1:62" ht="28" x14ac:dyDescent="0.3">
      <c r="A2" s="110" t="s">
        <v>1344</v>
      </c>
      <c r="B2" s="55" t="s">
        <v>1347</v>
      </c>
      <c r="C2" s="55" t="s">
        <v>77</v>
      </c>
      <c r="D2" s="55" t="s">
        <v>1315</v>
      </c>
      <c r="E2" s="55" t="s">
        <v>1346</v>
      </c>
      <c r="F2" s="61"/>
      <c r="G2" s="60" t="s">
        <v>1348</v>
      </c>
      <c r="H2" s="32"/>
      <c r="I2" s="32"/>
      <c r="J2" s="32"/>
      <c r="K2" s="32"/>
      <c r="L2" s="32"/>
      <c r="M2" s="32"/>
      <c r="N2" s="32"/>
      <c r="O2" s="32"/>
      <c r="P2" s="32"/>
      <c r="Q2" s="32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</row>
    <row r="3" spans="1:62" ht="19" x14ac:dyDescent="0.25">
      <c r="A3" s="110"/>
      <c r="B3" s="52" t="s">
        <v>96</v>
      </c>
      <c r="C3" s="58">
        <v>44459</v>
      </c>
      <c r="D3" s="59">
        <v>44460</v>
      </c>
      <c r="E3" s="57">
        <v>1</v>
      </c>
      <c r="F3" s="61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W3" s="23"/>
      <c r="AZ3" s="23"/>
      <c r="BA3" s="23"/>
      <c r="BB3" s="23"/>
      <c r="BC3" s="23"/>
      <c r="BD3" s="23"/>
      <c r="BE3" s="23"/>
      <c r="BF3" s="23"/>
      <c r="BG3" s="23"/>
      <c r="BH3" s="23"/>
    </row>
    <row r="4" spans="1:62" x14ac:dyDescent="0.2">
      <c r="A4" s="110"/>
      <c r="B4" s="52" t="s">
        <v>110</v>
      </c>
      <c r="C4" s="58">
        <v>44461</v>
      </c>
      <c r="D4" s="59">
        <v>44461</v>
      </c>
      <c r="E4" s="57">
        <v>3</v>
      </c>
      <c r="F4" s="61"/>
      <c r="S4" s="11"/>
      <c r="T4" s="11"/>
      <c r="U4" s="11"/>
      <c r="V4" s="11"/>
      <c r="W4" s="11"/>
      <c r="AY4" s="10"/>
      <c r="AZ4" s="27"/>
      <c r="BA4" s="27"/>
      <c r="BB4" s="27"/>
      <c r="BC4" s="27"/>
      <c r="BD4" s="27"/>
      <c r="BE4" s="27"/>
      <c r="BF4" s="27"/>
      <c r="BG4" s="27"/>
      <c r="BH4" s="27"/>
    </row>
    <row r="5" spans="1:62" x14ac:dyDescent="0.2">
      <c r="A5" s="110"/>
      <c r="B5" s="52" t="s">
        <v>1303</v>
      </c>
      <c r="C5" s="58">
        <v>44463</v>
      </c>
      <c r="D5" s="59">
        <v>44464</v>
      </c>
      <c r="E5" s="57">
        <v>5</v>
      </c>
      <c r="F5" s="61"/>
      <c r="S5" s="11"/>
      <c r="T5" s="11"/>
      <c r="U5" s="11"/>
      <c r="V5" s="11"/>
      <c r="W5" s="11"/>
      <c r="AY5" s="10"/>
      <c r="AZ5" s="11"/>
      <c r="BA5" s="11"/>
      <c r="BB5" s="11"/>
      <c r="BC5" s="11"/>
      <c r="BD5" s="28"/>
      <c r="BE5" s="28"/>
      <c r="BF5" s="28"/>
      <c r="BG5" s="11"/>
      <c r="BH5" s="28"/>
    </row>
    <row r="6" spans="1:62" x14ac:dyDescent="0.2">
      <c r="A6" s="110"/>
      <c r="B6" s="52" t="s">
        <v>124</v>
      </c>
      <c r="C6" s="58">
        <v>44465</v>
      </c>
      <c r="D6" s="57" t="s">
        <v>1304</v>
      </c>
      <c r="E6" s="57">
        <v>7</v>
      </c>
      <c r="F6" s="61"/>
      <c r="S6" s="11"/>
      <c r="T6" s="11"/>
      <c r="U6" s="11"/>
      <c r="V6" s="11"/>
      <c r="W6" s="11"/>
      <c r="AY6" s="10"/>
      <c r="AZ6" s="11"/>
      <c r="BA6" s="11"/>
      <c r="BB6" s="11"/>
      <c r="BC6" s="11"/>
      <c r="BD6" s="28"/>
      <c r="BE6" s="28"/>
      <c r="BF6" s="28"/>
      <c r="BG6" s="11"/>
      <c r="BH6" s="28"/>
    </row>
    <row r="7" spans="1:62" x14ac:dyDescent="0.2">
      <c r="A7" s="110"/>
      <c r="B7" s="52" t="s">
        <v>1305</v>
      </c>
      <c r="C7" s="58">
        <v>44467</v>
      </c>
      <c r="D7" s="59">
        <v>44467</v>
      </c>
      <c r="E7" s="57">
        <v>9</v>
      </c>
      <c r="F7" s="61"/>
      <c r="S7" s="11"/>
      <c r="T7" s="11"/>
      <c r="U7" s="11"/>
      <c r="V7" s="11"/>
      <c r="W7" s="11"/>
    </row>
    <row r="8" spans="1:62" ht="19" x14ac:dyDescent="0.25">
      <c r="A8" s="110"/>
      <c r="B8" s="52" t="s">
        <v>1306</v>
      </c>
      <c r="C8" s="58">
        <v>44468</v>
      </c>
      <c r="D8" s="59">
        <v>44468</v>
      </c>
      <c r="E8" s="57">
        <v>10</v>
      </c>
      <c r="F8" s="61"/>
      <c r="S8" s="11"/>
      <c r="T8" s="11"/>
      <c r="U8" s="11"/>
      <c r="V8" s="11"/>
      <c r="W8" s="11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</row>
    <row r="9" spans="1:62" x14ac:dyDescent="0.2">
      <c r="A9" s="110"/>
      <c r="B9" s="52" t="s">
        <v>135</v>
      </c>
      <c r="C9" s="58">
        <v>44470</v>
      </c>
      <c r="D9" s="59">
        <v>44470</v>
      </c>
      <c r="E9" s="57">
        <v>12</v>
      </c>
      <c r="F9" s="61"/>
      <c r="S9" s="11"/>
      <c r="T9" s="11"/>
      <c r="U9" s="11"/>
      <c r="V9" s="11"/>
      <c r="W9" s="11"/>
      <c r="AY9" s="26"/>
    </row>
    <row r="10" spans="1:62" x14ac:dyDescent="0.2">
      <c r="A10" s="110"/>
      <c r="B10" s="52" t="s">
        <v>149</v>
      </c>
      <c r="C10" s="58">
        <v>44471</v>
      </c>
      <c r="D10" s="59">
        <v>44471</v>
      </c>
      <c r="E10" s="57">
        <v>13</v>
      </c>
      <c r="F10" s="61"/>
      <c r="S10" s="11"/>
      <c r="T10" s="11"/>
      <c r="U10" s="11"/>
      <c r="V10" s="11"/>
      <c r="W10" s="11"/>
      <c r="AY10" s="26"/>
    </row>
    <row r="11" spans="1:62" x14ac:dyDescent="0.2">
      <c r="A11" s="110"/>
      <c r="B11" s="52" t="s">
        <v>1307</v>
      </c>
      <c r="C11" s="58">
        <v>44473</v>
      </c>
      <c r="D11" s="59">
        <v>44474</v>
      </c>
      <c r="E11" s="57">
        <v>15</v>
      </c>
      <c r="F11" s="61"/>
      <c r="S11" s="11"/>
      <c r="T11" s="11"/>
      <c r="U11" s="11"/>
      <c r="V11" s="11"/>
      <c r="W11" s="11"/>
      <c r="AY11" s="26"/>
    </row>
    <row r="12" spans="1:62" x14ac:dyDescent="0.2">
      <c r="A12" s="110"/>
      <c r="B12" s="52" t="s">
        <v>1308</v>
      </c>
      <c r="C12" s="58">
        <v>44476</v>
      </c>
      <c r="D12" s="58">
        <v>44476</v>
      </c>
      <c r="E12" s="57">
        <v>18</v>
      </c>
      <c r="F12" s="61"/>
      <c r="S12" s="11"/>
      <c r="T12" s="11"/>
      <c r="U12" s="11"/>
      <c r="V12" s="11"/>
      <c r="W12" s="11"/>
      <c r="AY12" s="26"/>
    </row>
    <row r="13" spans="1:62" x14ac:dyDescent="0.2">
      <c r="A13" s="110"/>
      <c r="B13" s="52" t="s">
        <v>159</v>
      </c>
      <c r="C13" s="58">
        <v>44483</v>
      </c>
      <c r="D13" s="59">
        <v>44483</v>
      </c>
      <c r="E13" s="57">
        <v>25</v>
      </c>
      <c r="F13" s="61"/>
      <c r="S13" s="11"/>
      <c r="T13" s="11"/>
      <c r="U13" s="11"/>
      <c r="V13" s="11"/>
      <c r="W13" s="11"/>
      <c r="AY13" s="26"/>
    </row>
    <row r="14" spans="1:62" x14ac:dyDescent="0.2">
      <c r="A14" s="110"/>
      <c r="B14" s="52" t="s">
        <v>1309</v>
      </c>
      <c r="C14" s="58">
        <v>44488</v>
      </c>
      <c r="D14" s="59">
        <v>44488</v>
      </c>
      <c r="E14" s="57">
        <v>30</v>
      </c>
      <c r="F14" s="61"/>
      <c r="S14" s="11"/>
      <c r="T14" s="11"/>
      <c r="U14" s="11"/>
      <c r="V14" s="11"/>
      <c r="W14" s="11"/>
      <c r="AY14" s="26"/>
    </row>
    <row r="15" spans="1:62" x14ac:dyDescent="0.2">
      <c r="A15" s="110"/>
      <c r="B15" s="52" t="s">
        <v>1310</v>
      </c>
      <c r="C15" s="58">
        <v>44493</v>
      </c>
      <c r="D15" s="59">
        <v>44494</v>
      </c>
      <c r="E15" s="57">
        <v>35</v>
      </c>
      <c r="F15" s="61"/>
      <c r="S15" s="11"/>
      <c r="T15" s="11"/>
      <c r="U15" s="11"/>
      <c r="V15" s="11"/>
      <c r="W15" s="11"/>
      <c r="AY15" s="26"/>
    </row>
    <row r="16" spans="1:62" x14ac:dyDescent="0.2">
      <c r="A16" s="110"/>
      <c r="B16" s="52" t="s">
        <v>170</v>
      </c>
      <c r="C16" s="58">
        <v>44493</v>
      </c>
      <c r="D16" s="59">
        <v>44495</v>
      </c>
      <c r="E16" s="57">
        <v>35</v>
      </c>
      <c r="F16" s="61"/>
      <c r="S16" s="11"/>
      <c r="T16" s="11"/>
      <c r="U16" s="11"/>
      <c r="V16" s="11"/>
      <c r="W16" s="11"/>
      <c r="AY16" s="26"/>
    </row>
    <row r="17" spans="1:52" x14ac:dyDescent="0.2">
      <c r="A17" s="110"/>
      <c r="B17" s="52" t="s">
        <v>186</v>
      </c>
      <c r="C17" s="58">
        <v>44497</v>
      </c>
      <c r="D17" s="59">
        <v>44497</v>
      </c>
      <c r="E17" s="57">
        <v>39</v>
      </c>
      <c r="F17" s="61"/>
      <c r="S17" s="11"/>
      <c r="T17" s="11"/>
      <c r="U17" s="11"/>
      <c r="V17" s="11"/>
      <c r="W17" s="11"/>
      <c r="AY17" s="26"/>
    </row>
    <row r="18" spans="1:52" x14ac:dyDescent="0.2">
      <c r="A18" s="110"/>
      <c r="B18" s="52" t="s">
        <v>195</v>
      </c>
      <c r="C18" s="58">
        <v>44498</v>
      </c>
      <c r="D18" s="59">
        <v>44498</v>
      </c>
      <c r="E18" s="57">
        <v>40</v>
      </c>
      <c r="F18" s="61"/>
      <c r="S18" s="11"/>
      <c r="T18" s="11"/>
      <c r="U18" s="11"/>
      <c r="V18" s="11"/>
      <c r="W18" s="11"/>
      <c r="AY18" s="26"/>
    </row>
    <row r="19" spans="1:52" x14ac:dyDescent="0.2">
      <c r="A19" s="110"/>
      <c r="B19" s="52" t="s">
        <v>1311</v>
      </c>
      <c r="C19" s="58">
        <v>44499</v>
      </c>
      <c r="D19" s="59">
        <v>44499</v>
      </c>
      <c r="E19" s="57">
        <v>41</v>
      </c>
      <c r="F19" s="61"/>
      <c r="S19" s="11"/>
      <c r="T19" s="11"/>
      <c r="U19" s="11"/>
      <c r="V19" s="11"/>
      <c r="W19" s="11"/>
      <c r="AY19" s="26"/>
    </row>
    <row r="20" spans="1:52" x14ac:dyDescent="0.2">
      <c r="A20" s="110"/>
      <c r="B20" s="52" t="s">
        <v>208</v>
      </c>
      <c r="C20" s="58">
        <v>44502</v>
      </c>
      <c r="D20" s="59">
        <v>44502</v>
      </c>
      <c r="E20" s="57">
        <v>44</v>
      </c>
      <c r="F20" s="61"/>
      <c r="S20" s="11"/>
      <c r="T20" s="11"/>
      <c r="U20" s="11"/>
      <c r="V20" s="11"/>
      <c r="W20" s="11"/>
      <c r="AY20" s="26"/>
    </row>
    <row r="21" spans="1:52" x14ac:dyDescent="0.2">
      <c r="A21" s="110"/>
      <c r="B21" s="52" t="s">
        <v>219</v>
      </c>
      <c r="C21" s="58">
        <v>44509</v>
      </c>
      <c r="D21" s="59">
        <v>44509</v>
      </c>
      <c r="E21" s="57">
        <v>51</v>
      </c>
      <c r="F21" s="61"/>
      <c r="S21" s="11"/>
      <c r="T21" s="11"/>
      <c r="U21" s="11"/>
      <c r="V21" s="11"/>
      <c r="W21" s="11"/>
      <c r="AY21" s="26"/>
    </row>
    <row r="22" spans="1:52" x14ac:dyDescent="0.2">
      <c r="A22" s="110"/>
      <c r="B22" s="52" t="s">
        <v>232</v>
      </c>
      <c r="C22" s="58">
        <v>44511</v>
      </c>
      <c r="D22" s="59">
        <v>44511</v>
      </c>
      <c r="E22" s="57">
        <v>53</v>
      </c>
      <c r="F22" s="61"/>
      <c r="S22" s="11"/>
      <c r="T22" s="11"/>
      <c r="U22" s="11"/>
      <c r="V22" s="11"/>
      <c r="W22" s="11"/>
      <c r="AY22" s="26"/>
    </row>
    <row r="23" spans="1:52" x14ac:dyDescent="0.2">
      <c r="A23" s="110"/>
      <c r="B23" s="52" t="s">
        <v>248</v>
      </c>
      <c r="C23" s="58">
        <v>44515</v>
      </c>
      <c r="D23" s="59">
        <v>44515</v>
      </c>
      <c r="E23" s="57">
        <v>57</v>
      </c>
      <c r="F23" s="61"/>
      <c r="S23" s="11"/>
      <c r="T23" s="11"/>
      <c r="U23" s="11"/>
      <c r="V23" s="11"/>
      <c r="W23" s="11"/>
      <c r="AY23" s="26"/>
    </row>
    <row r="24" spans="1:52" x14ac:dyDescent="0.2">
      <c r="A24" s="110"/>
      <c r="B24" s="52" t="s">
        <v>264</v>
      </c>
      <c r="C24" s="58">
        <v>44521</v>
      </c>
      <c r="D24" s="58">
        <v>44522</v>
      </c>
      <c r="E24" s="57">
        <v>63</v>
      </c>
      <c r="F24" s="61"/>
      <c r="S24" s="11"/>
      <c r="T24" s="11"/>
      <c r="U24" s="11"/>
      <c r="V24" s="11"/>
      <c r="W24" s="11"/>
      <c r="AY24" s="26"/>
    </row>
    <row r="25" spans="1:52" x14ac:dyDescent="0.2">
      <c r="A25" s="110"/>
      <c r="B25" s="52" t="s">
        <v>1312</v>
      </c>
      <c r="C25" s="58">
        <v>44523</v>
      </c>
      <c r="D25" s="59">
        <v>44523</v>
      </c>
      <c r="E25" s="57">
        <v>65</v>
      </c>
      <c r="F25" s="61"/>
      <c r="S25" s="11"/>
      <c r="T25" s="11"/>
      <c r="U25" s="11"/>
      <c r="V25" s="11"/>
      <c r="W25" s="11"/>
      <c r="AY25" s="26"/>
    </row>
    <row r="26" spans="1:52" x14ac:dyDescent="0.2">
      <c r="A26" s="110"/>
      <c r="B26" s="52" t="s">
        <v>1313</v>
      </c>
      <c r="C26" s="58">
        <v>44525</v>
      </c>
      <c r="D26" s="59">
        <v>44525</v>
      </c>
      <c r="E26" s="57">
        <v>67</v>
      </c>
      <c r="F26" s="61"/>
      <c r="S26" s="11"/>
      <c r="T26" s="11"/>
      <c r="U26" s="11"/>
      <c r="V26" s="11"/>
      <c r="W26" s="11"/>
      <c r="AY26" s="26"/>
    </row>
    <row r="27" spans="1:52" x14ac:dyDescent="0.2">
      <c r="A27" s="110"/>
      <c r="B27" s="52" t="s">
        <v>1314</v>
      </c>
      <c r="C27" s="58">
        <v>44525</v>
      </c>
      <c r="D27" s="59">
        <v>44525</v>
      </c>
      <c r="E27" s="57">
        <v>67</v>
      </c>
      <c r="F27" s="61"/>
      <c r="S27" s="11"/>
      <c r="T27" s="11"/>
      <c r="U27" s="11"/>
      <c r="V27" s="11"/>
      <c r="W27" s="11"/>
      <c r="AY27" s="26"/>
    </row>
    <row r="28" spans="1:52" x14ac:dyDescent="0.2">
      <c r="A28" s="110"/>
      <c r="B28" s="52" t="s">
        <v>277</v>
      </c>
      <c r="C28" s="58">
        <v>44890</v>
      </c>
      <c r="D28" s="59">
        <v>44525</v>
      </c>
      <c r="E28" s="57">
        <v>67</v>
      </c>
      <c r="F28" s="61"/>
      <c r="S28" s="11"/>
      <c r="T28" s="11"/>
      <c r="U28" s="11"/>
      <c r="V28" s="11"/>
      <c r="W28" s="11"/>
      <c r="AY28" s="26"/>
    </row>
    <row r="29" spans="1:52" x14ac:dyDescent="0.2">
      <c r="A29" s="110"/>
      <c r="B29" s="52" t="s">
        <v>302</v>
      </c>
      <c r="C29" s="58">
        <v>44532</v>
      </c>
      <c r="D29" s="59">
        <v>44532</v>
      </c>
      <c r="E29" s="57">
        <v>74</v>
      </c>
      <c r="F29" s="61"/>
      <c r="S29" s="11"/>
      <c r="T29" s="11"/>
      <c r="U29" s="11"/>
      <c r="V29" s="11"/>
      <c r="W29" s="11"/>
      <c r="AY29" s="26"/>
    </row>
    <row r="30" spans="1:52" x14ac:dyDescent="0.2">
      <c r="A30" s="110"/>
      <c r="B30" s="52" t="s">
        <v>290</v>
      </c>
      <c r="C30" s="58">
        <v>44531</v>
      </c>
      <c r="D30" s="59">
        <v>44535</v>
      </c>
      <c r="E30" s="57">
        <v>73</v>
      </c>
      <c r="F30" s="61"/>
      <c r="S30" s="11"/>
      <c r="T30" s="11"/>
      <c r="U30" s="11"/>
      <c r="V30" s="11"/>
      <c r="W30" s="11"/>
      <c r="AY30" s="26"/>
    </row>
    <row r="31" spans="1:52" x14ac:dyDescent="0.2">
      <c r="A31" s="110"/>
      <c r="B31" s="52" t="s">
        <v>318</v>
      </c>
      <c r="C31" s="58">
        <v>44537</v>
      </c>
      <c r="D31" s="59">
        <v>44542</v>
      </c>
      <c r="E31" s="57">
        <v>79</v>
      </c>
      <c r="F31" s="61"/>
      <c r="S31" s="11"/>
      <c r="T31" s="11"/>
      <c r="U31" s="11"/>
      <c r="V31" s="11"/>
      <c r="W31" s="11"/>
      <c r="AY31" s="26"/>
    </row>
    <row r="32" spans="1:52" x14ac:dyDescent="0.2">
      <c r="D32" s="25"/>
      <c r="G32" s="26"/>
      <c r="T32" s="11"/>
      <c r="U32" s="11"/>
      <c r="V32" s="11"/>
      <c r="W32" s="11"/>
      <c r="X32" s="11"/>
      <c r="AZ32" s="26"/>
    </row>
    <row r="33" spans="1:52" x14ac:dyDescent="0.2">
      <c r="A33" s="110" t="s">
        <v>1345</v>
      </c>
      <c r="B33" s="55" t="s">
        <v>1347</v>
      </c>
      <c r="C33" s="56" t="s">
        <v>1316</v>
      </c>
      <c r="D33" s="56" t="s">
        <v>1346</v>
      </c>
      <c r="E33" s="56" t="s">
        <v>1317</v>
      </c>
      <c r="G33" s="26"/>
      <c r="T33" s="11"/>
      <c r="U33" s="11"/>
      <c r="V33" s="11"/>
      <c r="W33" s="11"/>
      <c r="X33" s="11"/>
      <c r="AZ33" s="26"/>
    </row>
    <row r="34" spans="1:52" x14ac:dyDescent="0.2">
      <c r="A34" s="110"/>
      <c r="B34" s="52" t="s">
        <v>1318</v>
      </c>
      <c r="C34" s="54">
        <v>44458</v>
      </c>
      <c r="D34" s="62">
        <v>0</v>
      </c>
      <c r="E34" s="62" t="s">
        <v>1349</v>
      </c>
      <c r="G34" s="26"/>
      <c r="T34" s="11"/>
      <c r="U34" s="11"/>
      <c r="V34" s="11"/>
      <c r="W34" s="11"/>
      <c r="X34" s="11"/>
      <c r="AZ34" s="26"/>
    </row>
    <row r="35" spans="1:52" x14ac:dyDescent="0.2">
      <c r="A35" s="110"/>
      <c r="B35" s="52" t="s">
        <v>1319</v>
      </c>
      <c r="C35" s="54">
        <v>44461</v>
      </c>
      <c r="D35" s="62">
        <v>3</v>
      </c>
      <c r="E35" s="62" t="s">
        <v>1349</v>
      </c>
      <c r="G35" s="26"/>
      <c r="T35" s="11"/>
      <c r="U35" s="11"/>
      <c r="V35" s="11"/>
      <c r="W35" s="11"/>
      <c r="X35" s="11"/>
      <c r="AZ35" s="26"/>
    </row>
    <row r="36" spans="1:52" x14ac:dyDescent="0.2">
      <c r="A36" s="110"/>
      <c r="B36" s="53" t="s">
        <v>1320</v>
      </c>
      <c r="C36" s="54">
        <v>44464</v>
      </c>
      <c r="D36" s="62">
        <v>6</v>
      </c>
      <c r="E36" s="62">
        <v>2</v>
      </c>
      <c r="G36" s="26"/>
      <c r="T36" s="11"/>
      <c r="U36" s="11"/>
      <c r="V36" s="11"/>
      <c r="W36" s="11"/>
      <c r="X36" s="11"/>
      <c r="AZ36" s="26"/>
    </row>
    <row r="37" spans="1:52" x14ac:dyDescent="0.2">
      <c r="A37" s="110"/>
      <c r="B37" s="53" t="s">
        <v>1321</v>
      </c>
      <c r="C37" s="54">
        <v>44465</v>
      </c>
      <c r="D37" s="62">
        <v>7</v>
      </c>
      <c r="E37" s="62">
        <v>2</v>
      </c>
      <c r="G37" s="26"/>
      <c r="T37" s="11"/>
      <c r="U37" s="11"/>
      <c r="V37" s="11"/>
      <c r="W37" s="11"/>
      <c r="X37" s="11"/>
      <c r="AZ37" s="26"/>
    </row>
    <row r="38" spans="1:52" x14ac:dyDescent="0.2">
      <c r="A38" s="110"/>
      <c r="B38" s="52" t="s">
        <v>1322</v>
      </c>
      <c r="C38" s="54">
        <v>44472</v>
      </c>
      <c r="D38" s="62">
        <v>14</v>
      </c>
      <c r="E38" s="62">
        <v>2</v>
      </c>
      <c r="G38" s="26"/>
      <c r="T38" s="11"/>
      <c r="U38" s="11"/>
      <c r="V38" s="11"/>
      <c r="W38" s="11"/>
      <c r="X38" s="11"/>
      <c r="AZ38" s="26"/>
    </row>
    <row r="39" spans="1:52" x14ac:dyDescent="0.2">
      <c r="A39" s="110"/>
      <c r="B39" s="52" t="s">
        <v>1323</v>
      </c>
      <c r="C39" s="54">
        <v>44474</v>
      </c>
      <c r="D39" s="62">
        <v>16</v>
      </c>
      <c r="E39" s="62" t="s">
        <v>1324</v>
      </c>
      <c r="G39" s="26"/>
      <c r="T39" s="11"/>
      <c r="U39" s="11"/>
      <c r="V39" s="11"/>
      <c r="W39" s="11"/>
      <c r="X39" s="11"/>
      <c r="AZ39" s="26"/>
    </row>
    <row r="40" spans="1:52" x14ac:dyDescent="0.2">
      <c r="A40" s="110"/>
      <c r="B40" s="52" t="s">
        <v>1325</v>
      </c>
      <c r="C40" s="54">
        <v>44482</v>
      </c>
      <c r="D40" s="62">
        <v>24</v>
      </c>
      <c r="E40" s="62">
        <v>2</v>
      </c>
      <c r="G40" s="26"/>
      <c r="T40" s="11"/>
      <c r="U40" s="11"/>
      <c r="V40" s="11"/>
      <c r="W40" s="11"/>
      <c r="X40" s="11"/>
      <c r="AZ40" s="26"/>
    </row>
    <row r="41" spans="1:52" x14ac:dyDescent="0.2">
      <c r="A41" s="110"/>
      <c r="B41" s="52" t="s">
        <v>1326</v>
      </c>
      <c r="C41" s="54">
        <v>44484</v>
      </c>
      <c r="D41" s="62">
        <v>26</v>
      </c>
      <c r="E41" s="62">
        <v>2</v>
      </c>
      <c r="G41" s="26"/>
      <c r="T41" s="11"/>
      <c r="U41" s="11"/>
      <c r="V41" s="11"/>
      <c r="W41" s="11"/>
      <c r="X41" s="11"/>
      <c r="AZ41" s="26"/>
    </row>
    <row r="42" spans="1:52" x14ac:dyDescent="0.2">
      <c r="A42" s="110"/>
      <c r="B42" s="52" t="s">
        <v>1327</v>
      </c>
      <c r="C42" s="54">
        <v>44490</v>
      </c>
      <c r="D42" s="62">
        <v>32</v>
      </c>
      <c r="E42" s="62">
        <v>2</v>
      </c>
      <c r="G42" s="26"/>
      <c r="T42" s="11"/>
      <c r="U42" s="11"/>
      <c r="V42" s="11"/>
      <c r="W42" s="11"/>
      <c r="X42" s="11"/>
      <c r="AZ42" s="26"/>
    </row>
    <row r="43" spans="1:52" x14ac:dyDescent="0.2">
      <c r="A43" s="110"/>
      <c r="B43" s="52" t="s">
        <v>1328</v>
      </c>
      <c r="C43" s="54">
        <v>44496</v>
      </c>
      <c r="D43" s="62">
        <v>38</v>
      </c>
      <c r="E43" s="62">
        <v>2</v>
      </c>
      <c r="G43" s="26"/>
      <c r="T43" s="11"/>
      <c r="U43" s="11"/>
      <c r="V43" s="11"/>
      <c r="W43" s="11"/>
      <c r="X43" s="11"/>
      <c r="AZ43" s="26"/>
    </row>
    <row r="44" spans="1:52" x14ac:dyDescent="0.2">
      <c r="A44" s="110"/>
      <c r="B44" s="52" t="s">
        <v>1329</v>
      </c>
      <c r="C44" s="54">
        <v>44497</v>
      </c>
      <c r="D44" s="62">
        <v>39</v>
      </c>
      <c r="E44" s="62">
        <v>2</v>
      </c>
      <c r="G44" s="26"/>
      <c r="T44" s="11"/>
      <c r="U44" s="11"/>
      <c r="V44" s="11"/>
      <c r="W44" s="11"/>
      <c r="X44" s="11"/>
      <c r="AZ44" s="26"/>
    </row>
    <row r="45" spans="1:52" x14ac:dyDescent="0.2">
      <c r="A45" s="110"/>
      <c r="B45" s="52" t="s">
        <v>1330</v>
      </c>
      <c r="C45" s="54">
        <v>44504</v>
      </c>
      <c r="D45" s="62">
        <v>46</v>
      </c>
      <c r="E45" s="62">
        <v>2</v>
      </c>
      <c r="G45" s="26"/>
      <c r="T45" s="11"/>
      <c r="U45" s="11"/>
      <c r="V45" s="11"/>
      <c r="W45" s="11"/>
      <c r="X45" s="11"/>
      <c r="AZ45" s="26"/>
    </row>
    <row r="46" spans="1:52" x14ac:dyDescent="0.2">
      <c r="A46" s="110"/>
      <c r="B46" s="52" t="s">
        <v>1331</v>
      </c>
      <c r="C46" s="54">
        <v>44511</v>
      </c>
      <c r="D46" s="62">
        <v>53</v>
      </c>
      <c r="E46" s="62">
        <v>2</v>
      </c>
      <c r="G46" s="26"/>
      <c r="T46" s="11"/>
      <c r="U46" s="11"/>
      <c r="V46" s="11"/>
      <c r="W46" s="11"/>
      <c r="X46" s="11"/>
      <c r="AZ46" s="26"/>
    </row>
    <row r="47" spans="1:52" x14ac:dyDescent="0.2">
      <c r="A47" s="110"/>
      <c r="B47" s="52" t="s">
        <v>1332</v>
      </c>
      <c r="C47" s="54">
        <v>44518</v>
      </c>
      <c r="D47" s="62">
        <v>60</v>
      </c>
      <c r="E47" s="62">
        <v>2</v>
      </c>
      <c r="G47" s="26"/>
      <c r="T47" s="11"/>
      <c r="U47" s="11"/>
      <c r="V47" s="11"/>
      <c r="W47" s="11"/>
      <c r="X47" s="11"/>
      <c r="AZ47" s="26"/>
    </row>
    <row r="48" spans="1:52" x14ac:dyDescent="0.2">
      <c r="A48" s="110"/>
      <c r="B48" s="52" t="s">
        <v>1333</v>
      </c>
      <c r="C48" s="54">
        <v>44525</v>
      </c>
      <c r="D48" s="62">
        <v>67</v>
      </c>
      <c r="E48" s="62">
        <v>2</v>
      </c>
      <c r="G48" s="26"/>
      <c r="T48" s="11"/>
      <c r="U48" s="11"/>
      <c r="V48" s="11"/>
      <c r="W48" s="11"/>
      <c r="X48" s="11"/>
      <c r="AZ48" s="26"/>
    </row>
    <row r="49" spans="1:62" x14ac:dyDescent="0.2">
      <c r="A49" s="110"/>
      <c r="B49" s="52" t="s">
        <v>1334</v>
      </c>
      <c r="C49" s="54">
        <v>44528</v>
      </c>
      <c r="D49" s="62">
        <v>70</v>
      </c>
      <c r="E49" s="62">
        <v>2</v>
      </c>
      <c r="G49" s="26"/>
      <c r="T49" s="11"/>
      <c r="U49" s="11"/>
      <c r="V49" s="11"/>
      <c r="W49" s="11"/>
      <c r="X49" s="11"/>
      <c r="AZ49" s="26"/>
    </row>
    <row r="50" spans="1:62" x14ac:dyDescent="0.2">
      <c r="A50" s="110"/>
      <c r="B50" s="52" t="s">
        <v>1335</v>
      </c>
      <c r="C50" s="54">
        <v>44532</v>
      </c>
      <c r="D50" s="62">
        <v>74</v>
      </c>
      <c r="E50" s="62">
        <v>2</v>
      </c>
      <c r="G50" s="26"/>
      <c r="T50" s="11"/>
      <c r="U50" s="11"/>
      <c r="V50" s="11"/>
      <c r="W50" s="11"/>
      <c r="X50" s="11"/>
      <c r="AZ50" s="26"/>
    </row>
    <row r="51" spans="1:62" x14ac:dyDescent="0.2">
      <c r="A51" s="110"/>
      <c r="B51" s="52" t="s">
        <v>1336</v>
      </c>
      <c r="C51" s="54">
        <v>44536</v>
      </c>
      <c r="D51" s="62">
        <v>78</v>
      </c>
      <c r="E51" s="62">
        <v>2</v>
      </c>
      <c r="G51" s="26"/>
      <c r="T51" s="11"/>
      <c r="U51" s="11"/>
      <c r="V51" s="11"/>
      <c r="W51" s="11"/>
      <c r="X51" s="11"/>
      <c r="AZ51" s="26"/>
    </row>
    <row r="52" spans="1:62" x14ac:dyDescent="0.2">
      <c r="A52" s="110"/>
      <c r="B52" s="52" t="s">
        <v>1337</v>
      </c>
      <c r="C52" s="54">
        <v>44538</v>
      </c>
      <c r="D52" s="62">
        <v>80</v>
      </c>
      <c r="E52" s="62">
        <v>2</v>
      </c>
      <c r="G52" s="26"/>
      <c r="T52" s="11"/>
      <c r="U52" s="11"/>
      <c r="V52" s="11"/>
      <c r="W52" s="11"/>
      <c r="X52" s="11"/>
      <c r="AZ52" s="26"/>
    </row>
    <row r="53" spans="1:62" x14ac:dyDescent="0.2">
      <c r="A53" s="110"/>
      <c r="B53" s="52" t="s">
        <v>1338</v>
      </c>
      <c r="C53" s="54">
        <v>44540</v>
      </c>
      <c r="D53" s="62">
        <v>82</v>
      </c>
      <c r="E53" s="62">
        <v>2</v>
      </c>
      <c r="G53" s="26"/>
      <c r="T53" s="11"/>
      <c r="U53" s="11"/>
      <c r="V53" s="11"/>
      <c r="W53" s="11"/>
      <c r="X53" s="11"/>
      <c r="AZ53" s="26"/>
    </row>
    <row r="54" spans="1:62" x14ac:dyDescent="0.2">
      <c r="A54" s="110"/>
      <c r="B54" s="52" t="s">
        <v>1339</v>
      </c>
      <c r="C54" s="54">
        <v>44542</v>
      </c>
      <c r="D54" s="62">
        <v>84</v>
      </c>
      <c r="E54" s="62">
        <v>2</v>
      </c>
      <c r="G54" s="26"/>
      <c r="T54" s="11"/>
      <c r="U54" s="11"/>
      <c r="V54" s="11"/>
      <c r="W54" s="11"/>
      <c r="X54" s="11"/>
      <c r="AZ54" s="26"/>
    </row>
    <row r="55" spans="1:62" x14ac:dyDescent="0.2">
      <c r="A55" s="110"/>
      <c r="B55" s="52" t="s">
        <v>1340</v>
      </c>
      <c r="C55" s="54">
        <v>44544</v>
      </c>
      <c r="D55" s="62" t="s">
        <v>1341</v>
      </c>
      <c r="E55" s="62">
        <v>2</v>
      </c>
      <c r="G55" s="26"/>
      <c r="T55" s="11"/>
      <c r="U55" s="11"/>
      <c r="V55" s="11"/>
      <c r="W55" s="11"/>
      <c r="X55" s="11"/>
      <c r="AZ55" s="26"/>
    </row>
    <row r="56" spans="1:62" x14ac:dyDescent="0.2">
      <c r="A56" s="110"/>
      <c r="B56" s="52" t="s">
        <v>1342</v>
      </c>
      <c r="C56" s="54">
        <v>44558</v>
      </c>
      <c r="D56" s="62" t="s">
        <v>1343</v>
      </c>
      <c r="E56" s="62" t="s">
        <v>1349</v>
      </c>
      <c r="G56" s="26"/>
      <c r="T56" s="11"/>
      <c r="U56" s="11"/>
      <c r="V56" s="11"/>
      <c r="W56" s="11"/>
      <c r="X56" s="11"/>
      <c r="AZ56" s="26"/>
    </row>
    <row r="57" spans="1:62" x14ac:dyDescent="0.2">
      <c r="D57" s="25"/>
      <c r="G57" s="26"/>
      <c r="T57" s="11"/>
      <c r="U57" s="11"/>
      <c r="V57" s="11"/>
      <c r="W57" s="11"/>
      <c r="X57" s="11"/>
      <c r="AZ57" s="26"/>
    </row>
    <row r="58" spans="1:62" x14ac:dyDescent="0.2">
      <c r="D58" s="25"/>
      <c r="G58" s="26"/>
      <c r="T58" s="11"/>
      <c r="U58" s="11"/>
      <c r="V58" s="11"/>
      <c r="W58" s="11"/>
      <c r="X58" s="11"/>
      <c r="AZ58" s="26"/>
    </row>
    <row r="59" spans="1:62" x14ac:dyDescent="0.2">
      <c r="D59" s="25"/>
      <c r="G59" s="26"/>
      <c r="T59" s="11"/>
      <c r="U59" s="11"/>
      <c r="V59" s="11"/>
      <c r="W59" s="11"/>
      <c r="X59" s="11"/>
      <c r="AX59" s="29"/>
      <c r="AY59" s="29"/>
      <c r="AZ59" s="30"/>
      <c r="BA59" s="29"/>
      <c r="BB59" s="29"/>
      <c r="BC59" s="29"/>
      <c r="BD59" s="29"/>
      <c r="BE59" s="29"/>
      <c r="BF59" s="29"/>
      <c r="BG59" s="29"/>
      <c r="BH59" s="29"/>
      <c r="BI59" s="29"/>
      <c r="BJ59" s="29"/>
    </row>
    <row r="60" spans="1:62" x14ac:dyDescent="0.2">
      <c r="D60" s="25"/>
      <c r="G60" s="26"/>
      <c r="T60" s="11"/>
      <c r="U60" s="11"/>
      <c r="V60" s="11"/>
      <c r="W60" s="11"/>
      <c r="X60" s="11"/>
      <c r="AZ60" s="30"/>
      <c r="BA60" s="29"/>
      <c r="BB60" s="29"/>
      <c r="BC60" s="29"/>
      <c r="BD60" s="29"/>
      <c r="BE60" s="29"/>
      <c r="BF60" s="29"/>
      <c r="BG60" s="29"/>
      <c r="BH60" s="29"/>
      <c r="BI60" s="29"/>
    </row>
    <row r="61" spans="1:62" x14ac:dyDescent="0.2">
      <c r="D61" s="25"/>
      <c r="G61" s="26"/>
      <c r="T61" s="11"/>
      <c r="U61" s="11"/>
      <c r="V61" s="11"/>
      <c r="W61" s="11"/>
      <c r="X61" s="11"/>
      <c r="AZ61" s="26"/>
    </row>
    <row r="62" spans="1:62" x14ac:dyDescent="0.2">
      <c r="D62" s="25"/>
      <c r="G62" s="26"/>
      <c r="T62" s="11"/>
      <c r="U62" s="11"/>
      <c r="V62" s="11"/>
      <c r="W62" s="11"/>
      <c r="X62" s="11"/>
      <c r="AZ62" s="26"/>
    </row>
    <row r="63" spans="1:62" x14ac:dyDescent="0.2">
      <c r="D63" s="25"/>
      <c r="G63" s="26"/>
      <c r="T63" s="11"/>
      <c r="U63" s="11"/>
      <c r="V63" s="11"/>
      <c r="W63" s="11"/>
      <c r="X63" s="11"/>
      <c r="AZ63" s="26"/>
    </row>
    <row r="64" spans="1:62" x14ac:dyDescent="0.2">
      <c r="D64" s="25"/>
      <c r="G64" s="26"/>
      <c r="T64" s="11"/>
      <c r="U64" s="11"/>
      <c r="V64" s="11"/>
      <c r="W64" s="11"/>
      <c r="X64" s="11"/>
      <c r="AZ64" s="26"/>
    </row>
    <row r="65" spans="4:52" x14ac:dyDescent="0.2">
      <c r="D65" s="25"/>
      <c r="G65" s="26"/>
      <c r="T65" s="11"/>
      <c r="U65" s="11"/>
      <c r="V65" s="11"/>
      <c r="W65" s="11"/>
      <c r="X65" s="11"/>
      <c r="AZ65" s="26"/>
    </row>
    <row r="66" spans="4:52" x14ac:dyDescent="0.2">
      <c r="D66" s="25"/>
      <c r="G66" s="26"/>
      <c r="T66" s="11"/>
      <c r="U66" s="11"/>
      <c r="V66" s="11"/>
      <c r="W66" s="11"/>
      <c r="X66" s="11"/>
      <c r="AZ66" s="26"/>
    </row>
    <row r="67" spans="4:52" x14ac:dyDescent="0.2">
      <c r="D67" s="25"/>
      <c r="G67" s="26"/>
      <c r="T67" s="11"/>
      <c r="U67" s="11"/>
      <c r="V67" s="11"/>
      <c r="W67" s="11"/>
      <c r="X67" s="11"/>
      <c r="AZ67" s="26"/>
    </row>
    <row r="68" spans="4:52" x14ac:dyDescent="0.2">
      <c r="D68" s="25"/>
      <c r="G68" s="26"/>
      <c r="T68" s="11"/>
      <c r="U68" s="11"/>
      <c r="V68" s="11"/>
      <c r="W68" s="11"/>
      <c r="X68" s="11"/>
      <c r="AZ68" s="26"/>
    </row>
    <row r="69" spans="4:52" x14ac:dyDescent="0.2">
      <c r="D69" s="25"/>
      <c r="G69" s="26"/>
      <c r="T69" s="11"/>
      <c r="U69" s="11"/>
      <c r="V69" s="11"/>
      <c r="W69" s="11"/>
      <c r="X69" s="11"/>
      <c r="AZ69" s="26"/>
    </row>
    <row r="70" spans="4:52" x14ac:dyDescent="0.2">
      <c r="D70" s="25"/>
      <c r="G70" s="26"/>
      <c r="T70" s="11"/>
      <c r="U70" s="11"/>
      <c r="V70" s="11"/>
      <c r="W70" s="11"/>
      <c r="X70" s="11"/>
      <c r="AZ70" s="26"/>
    </row>
    <row r="71" spans="4:52" x14ac:dyDescent="0.2">
      <c r="D71" s="25"/>
      <c r="G71" s="26"/>
      <c r="T71" s="11"/>
      <c r="U71" s="11"/>
      <c r="V71" s="11"/>
      <c r="W71" s="11"/>
      <c r="X71" s="11"/>
      <c r="AZ71" s="26"/>
    </row>
    <row r="72" spans="4:52" x14ac:dyDescent="0.2">
      <c r="D72" s="25"/>
      <c r="G72" s="26"/>
      <c r="T72" s="11"/>
      <c r="U72" s="11"/>
      <c r="V72" s="11"/>
      <c r="W72" s="11"/>
      <c r="X72" s="11"/>
      <c r="AZ72" s="26"/>
    </row>
    <row r="73" spans="4:52" x14ac:dyDescent="0.2">
      <c r="D73" s="25"/>
      <c r="G73" s="26"/>
      <c r="T73" s="11"/>
      <c r="U73" s="11"/>
      <c r="V73" s="11"/>
      <c r="W73" s="11"/>
      <c r="X73" s="11"/>
      <c r="AZ73" s="26"/>
    </row>
    <row r="74" spans="4:52" x14ac:dyDescent="0.2">
      <c r="D74" s="25"/>
      <c r="G74" s="26"/>
      <c r="T74" s="11"/>
      <c r="U74" s="11"/>
      <c r="V74" s="11"/>
      <c r="W74" s="11"/>
      <c r="X74" s="11"/>
      <c r="AZ74" s="26"/>
    </row>
    <row r="75" spans="4:52" x14ac:dyDescent="0.2">
      <c r="D75" s="25"/>
      <c r="G75" s="26"/>
      <c r="T75" s="11"/>
      <c r="U75" s="11"/>
      <c r="V75" s="11"/>
      <c r="W75" s="11"/>
      <c r="X75" s="11"/>
      <c r="AZ75" s="26"/>
    </row>
    <row r="76" spans="4:52" x14ac:dyDescent="0.2">
      <c r="D76" s="25"/>
      <c r="G76" s="26"/>
      <c r="T76" s="11"/>
      <c r="U76" s="11"/>
      <c r="V76" s="11"/>
      <c r="W76" s="11"/>
      <c r="X76" s="11"/>
      <c r="AZ76" s="26"/>
    </row>
    <row r="77" spans="4:52" x14ac:dyDescent="0.2">
      <c r="D77" s="25"/>
      <c r="G77" s="26"/>
      <c r="T77" s="11"/>
      <c r="U77" s="11"/>
      <c r="V77" s="11"/>
      <c r="W77" s="11"/>
      <c r="X77" s="11"/>
      <c r="AZ77" s="26"/>
    </row>
    <row r="78" spans="4:52" x14ac:dyDescent="0.2">
      <c r="D78" s="25"/>
      <c r="G78" s="26"/>
      <c r="T78" s="11"/>
      <c r="U78" s="11"/>
      <c r="V78" s="11"/>
      <c r="W78" s="11"/>
      <c r="X78" s="11"/>
      <c r="AZ78" s="26"/>
    </row>
    <row r="79" spans="4:52" x14ac:dyDescent="0.2">
      <c r="D79" s="25"/>
      <c r="G79" s="26"/>
      <c r="T79" s="11"/>
      <c r="U79" s="11"/>
      <c r="V79" s="11"/>
      <c r="W79" s="11"/>
      <c r="X79" s="11"/>
      <c r="AZ79" s="26"/>
    </row>
    <row r="80" spans="4:52" x14ac:dyDescent="0.2">
      <c r="D80" s="25"/>
      <c r="G80" s="26"/>
      <c r="T80" s="11"/>
      <c r="U80" s="11"/>
      <c r="V80" s="11"/>
      <c r="W80" s="11"/>
      <c r="X80" s="11"/>
      <c r="AZ80" s="26"/>
    </row>
    <row r="81" spans="4:52" x14ac:dyDescent="0.2">
      <c r="D81" s="25"/>
      <c r="G81" s="26"/>
      <c r="T81" s="11"/>
      <c r="U81" s="11"/>
      <c r="V81" s="11"/>
      <c r="W81" s="11"/>
      <c r="X81" s="11"/>
      <c r="AZ81" s="26"/>
    </row>
    <row r="82" spans="4:52" x14ac:dyDescent="0.2">
      <c r="D82" s="25"/>
      <c r="G82" s="26"/>
      <c r="T82" s="11"/>
      <c r="U82" s="11"/>
      <c r="V82" s="11"/>
      <c r="W82" s="11"/>
      <c r="X82" s="11"/>
      <c r="AZ82" s="26"/>
    </row>
    <row r="83" spans="4:52" x14ac:dyDescent="0.2">
      <c r="D83" s="25"/>
      <c r="G83" s="26"/>
      <c r="T83" s="11"/>
      <c r="U83" s="11"/>
      <c r="V83" s="11"/>
      <c r="W83" s="11"/>
      <c r="X83" s="11"/>
      <c r="AZ83" s="26"/>
    </row>
    <row r="84" spans="4:52" x14ac:dyDescent="0.2">
      <c r="D84" s="25"/>
      <c r="G84" s="26"/>
      <c r="T84" s="11"/>
      <c r="U84" s="11"/>
      <c r="V84" s="11"/>
      <c r="W84" s="11"/>
      <c r="X84" s="11"/>
      <c r="AZ84" s="26"/>
    </row>
    <row r="85" spans="4:52" x14ac:dyDescent="0.2">
      <c r="D85" s="25"/>
      <c r="G85" s="26"/>
      <c r="T85" s="11"/>
      <c r="U85" s="11"/>
      <c r="V85" s="11"/>
      <c r="W85" s="11"/>
      <c r="X85" s="11"/>
      <c r="AZ85" s="26"/>
    </row>
    <row r="86" spans="4:52" x14ac:dyDescent="0.2">
      <c r="D86" s="25"/>
      <c r="G86" s="26"/>
      <c r="T86" s="11"/>
      <c r="U86" s="11"/>
      <c r="V86" s="11"/>
      <c r="W86" s="11"/>
      <c r="X86" s="11"/>
      <c r="AZ86" s="26"/>
    </row>
    <row r="87" spans="4:52" x14ac:dyDescent="0.2">
      <c r="D87" s="25"/>
      <c r="G87" s="26"/>
      <c r="T87" s="11"/>
      <c r="U87" s="11"/>
      <c r="V87" s="11"/>
      <c r="W87" s="11"/>
      <c r="X87" s="11"/>
      <c r="AZ87" s="26"/>
    </row>
    <row r="88" spans="4:52" x14ac:dyDescent="0.2">
      <c r="D88" s="25"/>
      <c r="G88" s="26"/>
      <c r="T88" s="11"/>
      <c r="U88" s="11"/>
      <c r="V88" s="11"/>
      <c r="W88" s="11"/>
      <c r="X88" s="11"/>
      <c r="AZ88" s="26"/>
    </row>
    <row r="89" spans="4:52" x14ac:dyDescent="0.2">
      <c r="D89" s="25"/>
      <c r="G89" s="26"/>
      <c r="T89" s="11"/>
      <c r="U89" s="11"/>
      <c r="V89" s="11"/>
      <c r="W89" s="11"/>
      <c r="X89" s="11"/>
      <c r="AZ89" s="26"/>
    </row>
    <row r="90" spans="4:52" x14ac:dyDescent="0.2">
      <c r="D90" s="25"/>
      <c r="G90" s="26"/>
      <c r="T90" s="11"/>
      <c r="U90" s="11"/>
      <c r="V90" s="11"/>
      <c r="W90" s="11"/>
      <c r="X90" s="11"/>
      <c r="AZ90" s="26"/>
    </row>
    <row r="91" spans="4:52" x14ac:dyDescent="0.2">
      <c r="D91" s="25"/>
      <c r="G91" s="26"/>
      <c r="T91" s="11"/>
      <c r="U91" s="11"/>
      <c r="V91" s="11"/>
      <c r="W91" s="11"/>
      <c r="X91" s="11"/>
      <c r="AZ91" s="26"/>
    </row>
    <row r="92" spans="4:52" x14ac:dyDescent="0.2">
      <c r="D92" s="25"/>
      <c r="G92" s="26"/>
      <c r="T92" s="11"/>
      <c r="U92" s="11"/>
      <c r="V92" s="11"/>
      <c r="W92" s="11"/>
      <c r="X92" s="11"/>
      <c r="AZ92" s="26"/>
    </row>
    <row r="93" spans="4:52" x14ac:dyDescent="0.2">
      <c r="D93" s="25"/>
      <c r="G93" s="26"/>
      <c r="T93" s="11"/>
      <c r="U93" s="11"/>
      <c r="V93" s="11"/>
      <c r="W93" s="11"/>
      <c r="X93" s="11"/>
      <c r="AZ93" s="26"/>
    </row>
    <row r="94" spans="4:52" x14ac:dyDescent="0.2">
      <c r="D94" s="25"/>
      <c r="G94" s="26"/>
      <c r="T94" s="11"/>
      <c r="U94" s="11"/>
      <c r="V94" s="11"/>
      <c r="W94" s="11"/>
      <c r="X94" s="11"/>
      <c r="AZ94" s="26"/>
    </row>
    <row r="95" spans="4:52" x14ac:dyDescent="0.2">
      <c r="D95" s="25"/>
      <c r="G95" s="26"/>
      <c r="T95" s="11"/>
      <c r="U95" s="11"/>
      <c r="V95" s="11"/>
      <c r="W95" s="11"/>
      <c r="X95" s="11"/>
      <c r="AZ95" s="26"/>
    </row>
    <row r="96" spans="4:52" x14ac:dyDescent="0.2">
      <c r="D96" s="25"/>
      <c r="G96" s="26"/>
      <c r="T96" s="11"/>
      <c r="U96" s="11"/>
      <c r="V96" s="11"/>
      <c r="W96" s="11"/>
      <c r="X96" s="11"/>
      <c r="AZ96" s="26"/>
    </row>
    <row r="97" spans="4:52" x14ac:dyDescent="0.2">
      <c r="D97" s="25"/>
      <c r="G97" s="26"/>
      <c r="T97" s="11"/>
      <c r="U97" s="11"/>
      <c r="V97" s="11"/>
      <c r="W97" s="11"/>
      <c r="X97" s="11"/>
      <c r="AZ97" s="26"/>
    </row>
    <row r="98" spans="4:52" x14ac:dyDescent="0.2">
      <c r="D98" s="25"/>
      <c r="G98" s="26"/>
      <c r="T98" s="11"/>
      <c r="U98" s="11"/>
      <c r="V98" s="11"/>
      <c r="W98" s="11"/>
      <c r="X98" s="11"/>
      <c r="AZ98" s="26"/>
    </row>
    <row r="99" spans="4:52" x14ac:dyDescent="0.2">
      <c r="D99" s="25"/>
      <c r="G99" s="26"/>
      <c r="T99" s="11"/>
      <c r="U99" s="11"/>
      <c r="V99" s="11"/>
      <c r="W99" s="11"/>
      <c r="X99" s="11"/>
      <c r="AZ99" s="26"/>
    </row>
    <row r="100" spans="4:52" x14ac:dyDescent="0.2">
      <c r="D100" s="25"/>
      <c r="G100" s="26"/>
      <c r="T100" s="11"/>
      <c r="U100" s="11"/>
      <c r="V100" s="11"/>
      <c r="W100" s="11"/>
      <c r="X100" s="11"/>
      <c r="AZ100" s="26"/>
    </row>
    <row r="101" spans="4:52" x14ac:dyDescent="0.2">
      <c r="D101" s="25"/>
      <c r="G101" s="26"/>
      <c r="T101" s="11"/>
      <c r="U101" s="11"/>
      <c r="V101" s="11"/>
      <c r="W101" s="11"/>
      <c r="X101" s="11"/>
      <c r="AZ101" s="26"/>
    </row>
    <row r="102" spans="4:52" x14ac:dyDescent="0.2">
      <c r="D102" s="25"/>
      <c r="G102" s="26"/>
      <c r="T102" s="11"/>
      <c r="U102" s="11"/>
      <c r="V102" s="11"/>
      <c r="W102" s="11"/>
      <c r="X102" s="11"/>
      <c r="AZ102" s="26"/>
    </row>
    <row r="103" spans="4:52" x14ac:dyDescent="0.2">
      <c r="D103" s="25"/>
      <c r="G103" s="26"/>
      <c r="T103" s="11"/>
      <c r="U103" s="11"/>
      <c r="V103" s="11"/>
      <c r="W103" s="11"/>
      <c r="X103" s="11"/>
      <c r="AZ103" s="26"/>
    </row>
    <row r="104" spans="4:52" x14ac:dyDescent="0.2">
      <c r="D104" s="25"/>
      <c r="G104" s="26"/>
      <c r="T104" s="11"/>
      <c r="U104" s="11"/>
      <c r="V104" s="11"/>
      <c r="W104" s="11"/>
      <c r="X104" s="11"/>
      <c r="AZ104" s="26"/>
    </row>
    <row r="105" spans="4:52" x14ac:dyDescent="0.2">
      <c r="D105" s="25"/>
      <c r="G105" s="26"/>
      <c r="T105" s="11"/>
      <c r="U105" s="11"/>
      <c r="V105" s="11"/>
      <c r="W105" s="11"/>
      <c r="X105" s="11"/>
      <c r="AZ105" s="26"/>
    </row>
    <row r="106" spans="4:52" x14ac:dyDescent="0.2">
      <c r="D106" s="25"/>
      <c r="G106" s="26"/>
      <c r="T106" s="11"/>
      <c r="U106" s="11"/>
      <c r="V106" s="11"/>
      <c r="W106" s="11"/>
      <c r="X106" s="11"/>
      <c r="AZ106" s="26"/>
    </row>
    <row r="107" spans="4:52" x14ac:dyDescent="0.2">
      <c r="D107" s="25"/>
      <c r="G107" s="26"/>
      <c r="T107" s="11"/>
      <c r="U107" s="11"/>
      <c r="V107" s="11"/>
      <c r="W107" s="11"/>
      <c r="X107" s="11"/>
      <c r="AZ107" s="26"/>
    </row>
    <row r="108" spans="4:52" x14ac:dyDescent="0.2">
      <c r="D108" s="25"/>
      <c r="G108" s="26"/>
      <c r="T108" s="11"/>
      <c r="U108" s="11"/>
      <c r="V108" s="11"/>
      <c r="W108" s="11"/>
      <c r="X108" s="11"/>
      <c r="AZ108" s="26"/>
    </row>
    <row r="109" spans="4:52" x14ac:dyDescent="0.2">
      <c r="D109" s="25"/>
      <c r="G109" s="26"/>
      <c r="T109" s="11"/>
      <c r="U109" s="11"/>
      <c r="V109" s="11"/>
      <c r="W109" s="11"/>
      <c r="X109" s="11"/>
      <c r="AZ109" s="26"/>
    </row>
    <row r="110" spans="4:52" x14ac:dyDescent="0.2">
      <c r="D110" s="25"/>
      <c r="G110" s="26"/>
      <c r="T110" s="11"/>
      <c r="U110" s="11"/>
      <c r="V110" s="11"/>
      <c r="W110" s="11"/>
      <c r="X110" s="11"/>
      <c r="AZ110" s="26"/>
    </row>
    <row r="111" spans="4:52" x14ac:dyDescent="0.2">
      <c r="D111" s="25"/>
      <c r="G111" s="26"/>
      <c r="T111" s="11"/>
      <c r="U111" s="11"/>
      <c r="V111" s="11"/>
      <c r="W111" s="11"/>
      <c r="X111" s="11"/>
      <c r="AZ111" s="26"/>
    </row>
    <row r="112" spans="4:52" x14ac:dyDescent="0.2">
      <c r="D112" s="25"/>
      <c r="G112" s="26"/>
      <c r="T112" s="11"/>
      <c r="U112" s="11"/>
      <c r="V112" s="11"/>
      <c r="W112" s="11"/>
      <c r="X112" s="11"/>
      <c r="AZ112" s="26"/>
    </row>
    <row r="113" spans="4:62" x14ac:dyDescent="0.2">
      <c r="D113" s="25"/>
      <c r="G113" s="26"/>
      <c r="T113" s="11"/>
      <c r="U113" s="11"/>
      <c r="V113" s="11"/>
      <c r="W113" s="11"/>
      <c r="X113" s="11"/>
      <c r="AZ113" s="26"/>
    </row>
    <row r="114" spans="4:62" x14ac:dyDescent="0.2">
      <c r="D114" s="25"/>
      <c r="G114" s="26"/>
      <c r="T114" s="11"/>
      <c r="U114" s="11"/>
      <c r="V114" s="11"/>
      <c r="W114" s="11"/>
      <c r="X114" s="11"/>
      <c r="AZ114" s="26"/>
    </row>
    <row r="115" spans="4:62" x14ac:dyDescent="0.2">
      <c r="D115" s="25"/>
      <c r="G115" s="26"/>
      <c r="T115" s="11"/>
      <c r="U115" s="11"/>
      <c r="V115" s="11"/>
      <c r="W115" s="11"/>
      <c r="X115" s="11"/>
      <c r="AZ115" s="26"/>
    </row>
    <row r="116" spans="4:62" x14ac:dyDescent="0.2">
      <c r="D116" s="25"/>
      <c r="G116" s="26"/>
      <c r="T116" s="11"/>
      <c r="U116" s="11"/>
      <c r="V116" s="11"/>
      <c r="W116" s="11"/>
      <c r="X116" s="11"/>
      <c r="AZ116" s="26"/>
    </row>
    <row r="117" spans="4:62" x14ac:dyDescent="0.2">
      <c r="D117" s="25"/>
      <c r="G117" s="26"/>
      <c r="T117" s="11"/>
      <c r="U117" s="11"/>
      <c r="V117" s="11"/>
      <c r="W117" s="11"/>
      <c r="X117" s="11"/>
      <c r="AZ117" s="26"/>
    </row>
    <row r="118" spans="4:62" x14ac:dyDescent="0.2">
      <c r="D118" s="25"/>
      <c r="G118" s="26"/>
      <c r="T118" s="11"/>
      <c r="U118" s="11"/>
      <c r="V118" s="11"/>
      <c r="W118" s="11"/>
      <c r="X118" s="11"/>
      <c r="AZ118" s="26"/>
    </row>
    <row r="119" spans="4:62" x14ac:dyDescent="0.2">
      <c r="D119" s="25"/>
      <c r="G119" s="26"/>
      <c r="T119" s="11"/>
      <c r="U119" s="11"/>
      <c r="V119" s="11"/>
      <c r="W119" s="11"/>
      <c r="X119" s="11"/>
      <c r="AZ119" s="26"/>
    </row>
    <row r="120" spans="4:62" x14ac:dyDescent="0.2">
      <c r="D120" s="25"/>
      <c r="G120" s="26"/>
      <c r="T120" s="11"/>
      <c r="U120" s="11"/>
      <c r="V120" s="11"/>
      <c r="W120" s="11"/>
      <c r="X120" s="11"/>
      <c r="AZ120" s="26"/>
    </row>
    <row r="121" spans="4:62" x14ac:dyDescent="0.2">
      <c r="D121" s="25"/>
      <c r="G121" s="26"/>
      <c r="T121" s="11"/>
      <c r="U121" s="11"/>
      <c r="V121" s="11"/>
      <c r="W121" s="11"/>
      <c r="X121" s="11"/>
      <c r="AZ121" s="26"/>
    </row>
    <row r="122" spans="4:62" x14ac:dyDescent="0.2">
      <c r="D122" s="25"/>
      <c r="G122" s="26"/>
      <c r="T122" s="11"/>
      <c r="U122" s="11"/>
      <c r="V122" s="11"/>
      <c r="W122" s="11"/>
      <c r="X122" s="11"/>
      <c r="AZ122" s="26"/>
    </row>
    <row r="123" spans="4:62" x14ac:dyDescent="0.2">
      <c r="D123" s="25"/>
      <c r="G123" s="26"/>
      <c r="T123" s="11"/>
      <c r="U123" s="11"/>
      <c r="V123" s="11"/>
      <c r="W123" s="11"/>
      <c r="X123" s="11"/>
      <c r="AZ123" s="26"/>
    </row>
    <row r="124" spans="4:62" x14ac:dyDescent="0.2">
      <c r="D124" s="25"/>
      <c r="G124" s="26"/>
      <c r="T124" s="11"/>
      <c r="U124" s="11"/>
      <c r="V124" s="11"/>
      <c r="W124" s="11"/>
      <c r="X124" s="11"/>
      <c r="AZ124" s="26"/>
    </row>
    <row r="125" spans="4:62" x14ac:dyDescent="0.2">
      <c r="D125" s="25"/>
      <c r="G125" s="26"/>
      <c r="T125" s="11"/>
      <c r="U125" s="11"/>
      <c r="V125" s="11"/>
      <c r="W125" s="11"/>
      <c r="X125" s="11"/>
      <c r="AX125" s="29"/>
      <c r="AY125" s="29"/>
      <c r="AZ125" s="30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</row>
    <row r="126" spans="4:62" x14ac:dyDescent="0.2">
      <c r="D126" s="25"/>
      <c r="G126" s="26"/>
      <c r="T126" s="11"/>
      <c r="U126" s="11"/>
      <c r="V126" s="11"/>
      <c r="W126" s="11"/>
      <c r="X126" s="11"/>
      <c r="AZ126" s="30"/>
      <c r="BA126" s="29"/>
      <c r="BB126" s="29"/>
      <c r="BC126" s="29"/>
      <c r="BD126" s="29"/>
      <c r="BE126" s="29"/>
      <c r="BF126" s="29"/>
      <c r="BG126" s="29"/>
      <c r="BH126" s="29"/>
      <c r="BI126" s="29"/>
    </row>
    <row r="127" spans="4:62" x14ac:dyDescent="0.2">
      <c r="D127" s="25"/>
      <c r="G127" s="26"/>
      <c r="T127" s="11"/>
      <c r="U127" s="11"/>
      <c r="V127" s="11"/>
      <c r="W127" s="11"/>
      <c r="X127" s="11"/>
      <c r="AZ127" s="26"/>
    </row>
    <row r="128" spans="4:62" x14ac:dyDescent="0.2">
      <c r="D128" s="25"/>
      <c r="G128" s="26"/>
      <c r="T128" s="11"/>
      <c r="U128" s="11"/>
      <c r="V128" s="11"/>
      <c r="W128" s="11"/>
      <c r="X128" s="11"/>
      <c r="AZ128" s="26"/>
    </row>
    <row r="129" spans="4:52" x14ac:dyDescent="0.2">
      <c r="D129" s="25"/>
      <c r="G129" s="26"/>
      <c r="T129" s="11"/>
      <c r="U129" s="11"/>
      <c r="V129" s="11"/>
      <c r="W129" s="11"/>
      <c r="X129" s="11"/>
      <c r="AZ129" s="26"/>
    </row>
    <row r="130" spans="4:52" x14ac:dyDescent="0.2">
      <c r="D130" s="25"/>
      <c r="G130" s="26"/>
      <c r="T130" s="11"/>
      <c r="U130" s="11"/>
      <c r="V130" s="11"/>
      <c r="W130" s="11"/>
      <c r="X130" s="11"/>
      <c r="AZ130" s="26"/>
    </row>
    <row r="131" spans="4:52" x14ac:dyDescent="0.2">
      <c r="D131" s="25"/>
      <c r="G131" s="26"/>
      <c r="T131" s="11"/>
      <c r="U131" s="11"/>
      <c r="V131" s="11"/>
      <c r="W131" s="11"/>
      <c r="X131" s="11"/>
      <c r="AZ131" s="26"/>
    </row>
    <row r="132" spans="4:52" x14ac:dyDescent="0.2">
      <c r="D132" s="25"/>
      <c r="G132" s="26"/>
      <c r="T132" s="11"/>
      <c r="U132" s="11"/>
      <c r="V132" s="11"/>
      <c r="W132" s="11"/>
      <c r="X132" s="11"/>
      <c r="AZ132" s="26"/>
    </row>
    <row r="133" spans="4:52" x14ac:dyDescent="0.2">
      <c r="D133" s="25"/>
      <c r="G133" s="26"/>
      <c r="T133" s="11"/>
      <c r="U133" s="11"/>
      <c r="V133" s="11"/>
      <c r="W133" s="11"/>
      <c r="X133" s="11"/>
      <c r="AZ133" s="26"/>
    </row>
    <row r="134" spans="4:52" x14ac:dyDescent="0.2">
      <c r="D134" s="25"/>
      <c r="G134" s="26"/>
      <c r="T134" s="11"/>
      <c r="U134" s="11"/>
      <c r="V134" s="11"/>
      <c r="W134" s="11"/>
      <c r="X134" s="11"/>
      <c r="AZ134" s="26"/>
    </row>
    <row r="135" spans="4:52" x14ac:dyDescent="0.2">
      <c r="D135" s="25"/>
      <c r="G135" s="26"/>
      <c r="T135" s="11"/>
      <c r="U135" s="11"/>
      <c r="V135" s="11"/>
      <c r="W135" s="11"/>
      <c r="X135" s="11"/>
      <c r="AZ135" s="26"/>
    </row>
    <row r="136" spans="4:52" x14ac:dyDescent="0.2">
      <c r="D136" s="25"/>
      <c r="G136" s="26"/>
      <c r="T136" s="11"/>
      <c r="U136" s="11"/>
      <c r="V136" s="11"/>
      <c r="W136" s="11"/>
      <c r="X136" s="11"/>
      <c r="AZ136" s="26"/>
    </row>
    <row r="137" spans="4:52" x14ac:dyDescent="0.2">
      <c r="D137" s="25"/>
      <c r="G137" s="26"/>
      <c r="T137" s="11"/>
      <c r="U137" s="11"/>
      <c r="V137" s="11"/>
      <c r="W137" s="11"/>
      <c r="X137" s="11"/>
      <c r="AZ137" s="26"/>
    </row>
    <row r="138" spans="4:52" x14ac:dyDescent="0.2">
      <c r="D138" s="25"/>
      <c r="G138" s="26"/>
      <c r="T138" s="11"/>
      <c r="U138" s="11"/>
      <c r="V138" s="11"/>
      <c r="W138" s="11"/>
      <c r="X138" s="11"/>
      <c r="AZ138" s="26"/>
    </row>
    <row r="139" spans="4:52" x14ac:dyDescent="0.2">
      <c r="D139" s="25"/>
      <c r="G139" s="26"/>
      <c r="T139" s="11"/>
      <c r="U139" s="11"/>
      <c r="V139" s="11"/>
      <c r="W139" s="11"/>
      <c r="X139" s="11"/>
      <c r="AZ139" s="26"/>
    </row>
    <row r="140" spans="4:52" x14ac:dyDescent="0.2">
      <c r="D140" s="25"/>
      <c r="G140" s="26"/>
      <c r="T140" s="11"/>
      <c r="U140" s="11"/>
      <c r="V140" s="11"/>
      <c r="W140" s="11"/>
      <c r="X140" s="11"/>
      <c r="AZ140" s="26"/>
    </row>
    <row r="141" spans="4:52" x14ac:dyDescent="0.2">
      <c r="D141" s="25"/>
      <c r="G141" s="26"/>
      <c r="T141" s="11"/>
      <c r="U141" s="11"/>
      <c r="V141" s="11"/>
      <c r="W141" s="11"/>
      <c r="X141" s="11"/>
      <c r="AZ141" s="26"/>
    </row>
    <row r="142" spans="4:52" x14ac:dyDescent="0.2">
      <c r="D142" s="25"/>
      <c r="G142" s="26"/>
      <c r="T142" s="11"/>
      <c r="U142" s="11"/>
      <c r="V142" s="11"/>
      <c r="W142" s="11"/>
      <c r="X142" s="11"/>
      <c r="AZ142" s="26"/>
    </row>
    <row r="143" spans="4:52" x14ac:dyDescent="0.2">
      <c r="D143" s="25"/>
      <c r="G143" s="26"/>
      <c r="T143" s="11"/>
      <c r="U143" s="11"/>
      <c r="V143" s="11"/>
      <c r="W143" s="11"/>
      <c r="X143" s="11"/>
      <c r="AZ143" s="26"/>
    </row>
    <row r="144" spans="4:52" x14ac:dyDescent="0.2">
      <c r="D144" s="25"/>
      <c r="G144" s="26"/>
      <c r="T144" s="11"/>
      <c r="U144" s="11"/>
      <c r="V144" s="11"/>
      <c r="W144" s="11"/>
      <c r="X144" s="11"/>
      <c r="AZ144" s="26"/>
    </row>
    <row r="145" spans="4:52" x14ac:dyDescent="0.2">
      <c r="D145" s="25"/>
      <c r="G145" s="26"/>
      <c r="T145" s="11"/>
      <c r="U145" s="11"/>
      <c r="V145" s="11"/>
      <c r="W145" s="11"/>
      <c r="X145" s="11"/>
      <c r="AZ145" s="26"/>
    </row>
    <row r="146" spans="4:52" x14ac:dyDescent="0.2">
      <c r="D146" s="25"/>
      <c r="G146" s="26"/>
      <c r="T146" s="11"/>
      <c r="U146" s="11"/>
      <c r="V146" s="11"/>
      <c r="W146" s="11"/>
      <c r="X146" s="11"/>
      <c r="AZ146" s="26"/>
    </row>
    <row r="147" spans="4:52" x14ac:dyDescent="0.2">
      <c r="D147" s="25"/>
      <c r="G147" s="26"/>
      <c r="T147" s="11"/>
      <c r="U147" s="11"/>
      <c r="V147" s="11"/>
      <c r="W147" s="11"/>
      <c r="X147" s="11"/>
      <c r="AZ147" s="26"/>
    </row>
    <row r="148" spans="4:52" x14ac:dyDescent="0.2">
      <c r="D148" s="25"/>
      <c r="G148" s="26"/>
      <c r="T148" s="11"/>
      <c r="U148" s="11"/>
      <c r="V148" s="11"/>
      <c r="W148" s="11"/>
      <c r="X148" s="11"/>
      <c r="AZ148" s="26"/>
    </row>
    <row r="149" spans="4:52" x14ac:dyDescent="0.2">
      <c r="D149" s="25"/>
      <c r="G149" s="26"/>
      <c r="T149" s="11"/>
      <c r="U149" s="11"/>
      <c r="V149" s="11"/>
      <c r="W149" s="11"/>
      <c r="X149" s="11"/>
      <c r="AZ149" s="26"/>
    </row>
    <row r="150" spans="4:52" x14ac:dyDescent="0.2">
      <c r="D150" s="25"/>
      <c r="G150" s="26"/>
      <c r="T150" s="11"/>
      <c r="U150" s="11"/>
      <c r="V150" s="11"/>
      <c r="W150" s="11"/>
      <c r="X150" s="11"/>
      <c r="AZ150" s="26"/>
    </row>
    <row r="151" spans="4:52" x14ac:dyDescent="0.2">
      <c r="D151" s="25"/>
      <c r="G151" s="26"/>
      <c r="T151" s="11"/>
      <c r="U151" s="11"/>
      <c r="V151" s="11"/>
      <c r="W151" s="11"/>
      <c r="X151" s="11"/>
      <c r="AZ151" s="26"/>
    </row>
    <row r="152" spans="4:52" x14ac:dyDescent="0.2">
      <c r="D152" s="25"/>
      <c r="G152" s="26"/>
      <c r="T152" s="11"/>
      <c r="U152" s="11"/>
      <c r="V152" s="11"/>
      <c r="W152" s="11"/>
      <c r="X152" s="11"/>
      <c r="AZ152" s="26"/>
    </row>
    <row r="153" spans="4:52" x14ac:dyDescent="0.2">
      <c r="D153" s="25"/>
      <c r="G153" s="26"/>
      <c r="T153" s="11"/>
      <c r="U153" s="11"/>
      <c r="V153" s="11"/>
      <c r="W153" s="11"/>
      <c r="X153" s="11"/>
      <c r="AZ153" s="26"/>
    </row>
    <row r="154" spans="4:52" x14ac:dyDescent="0.2">
      <c r="D154" s="25"/>
      <c r="G154" s="26"/>
      <c r="T154" s="11"/>
      <c r="U154" s="11"/>
      <c r="V154" s="11"/>
      <c r="W154" s="11"/>
      <c r="X154" s="11"/>
      <c r="AZ154" s="26"/>
    </row>
    <row r="155" spans="4:52" x14ac:dyDescent="0.2">
      <c r="D155" s="25"/>
      <c r="G155" s="26"/>
      <c r="T155" s="11"/>
      <c r="U155" s="11"/>
      <c r="V155" s="11"/>
      <c r="W155" s="11"/>
      <c r="X155" s="11"/>
      <c r="AZ155" s="26"/>
    </row>
    <row r="156" spans="4:52" x14ac:dyDescent="0.2">
      <c r="D156" s="25"/>
      <c r="G156" s="26"/>
      <c r="T156" s="11"/>
      <c r="U156" s="11"/>
      <c r="V156" s="11"/>
      <c r="W156" s="11"/>
      <c r="X156" s="11"/>
      <c r="AZ156" s="26"/>
    </row>
    <row r="157" spans="4:52" x14ac:dyDescent="0.2">
      <c r="D157" s="25"/>
      <c r="G157" s="26"/>
      <c r="T157" s="11"/>
      <c r="U157" s="11"/>
      <c r="V157" s="11"/>
      <c r="W157" s="11"/>
      <c r="X157" s="11"/>
      <c r="AZ157" s="26"/>
    </row>
    <row r="158" spans="4:52" x14ac:dyDescent="0.2">
      <c r="D158" s="25"/>
      <c r="G158" s="26"/>
      <c r="T158" s="11"/>
      <c r="U158" s="11"/>
      <c r="V158" s="11"/>
      <c r="W158" s="11"/>
      <c r="X158" s="11"/>
      <c r="AZ158" s="26"/>
    </row>
    <row r="159" spans="4:52" x14ac:dyDescent="0.2">
      <c r="D159" s="25"/>
      <c r="G159" s="26"/>
      <c r="T159" s="11"/>
      <c r="U159" s="11"/>
      <c r="V159" s="11"/>
      <c r="W159" s="11"/>
      <c r="X159" s="11"/>
      <c r="AZ159" s="26"/>
    </row>
    <row r="160" spans="4:52" x14ac:dyDescent="0.2">
      <c r="D160" s="25"/>
      <c r="G160" s="26"/>
      <c r="T160" s="11"/>
      <c r="U160" s="11"/>
      <c r="V160" s="11"/>
      <c r="W160" s="11"/>
      <c r="X160" s="11"/>
      <c r="AZ160" s="26"/>
    </row>
    <row r="161" spans="4:52" x14ac:dyDescent="0.2">
      <c r="D161" s="25"/>
      <c r="G161" s="26"/>
      <c r="T161" s="11"/>
      <c r="U161" s="11"/>
      <c r="V161" s="11"/>
      <c r="W161" s="11"/>
      <c r="X161" s="11"/>
      <c r="AZ161" s="26"/>
    </row>
    <row r="162" spans="4:52" x14ac:dyDescent="0.2">
      <c r="D162" s="25"/>
      <c r="G162" s="26"/>
      <c r="T162" s="11"/>
      <c r="U162" s="11"/>
      <c r="V162" s="11"/>
      <c r="W162" s="11"/>
      <c r="X162" s="11"/>
      <c r="AZ162" s="26"/>
    </row>
    <row r="163" spans="4:52" x14ac:dyDescent="0.2">
      <c r="D163" s="25"/>
      <c r="G163" s="26"/>
      <c r="T163" s="11"/>
      <c r="U163" s="11"/>
      <c r="V163" s="11"/>
      <c r="W163" s="11"/>
      <c r="X163" s="11"/>
      <c r="AZ163" s="26"/>
    </row>
    <row r="164" spans="4:52" x14ac:dyDescent="0.2">
      <c r="D164" s="25"/>
      <c r="G164" s="26"/>
      <c r="T164" s="11"/>
      <c r="U164" s="11"/>
      <c r="V164" s="11"/>
      <c r="W164" s="11"/>
      <c r="X164" s="11"/>
      <c r="AZ164" s="26"/>
    </row>
    <row r="165" spans="4:52" x14ac:dyDescent="0.2">
      <c r="D165" s="25"/>
      <c r="G165" s="26"/>
      <c r="T165" s="11"/>
      <c r="U165" s="11"/>
      <c r="V165" s="11"/>
      <c r="W165" s="11"/>
      <c r="X165" s="11"/>
      <c r="AZ165" s="26"/>
    </row>
    <row r="166" spans="4:52" x14ac:dyDescent="0.2">
      <c r="D166" s="25"/>
      <c r="G166" s="26"/>
      <c r="T166" s="11"/>
      <c r="U166" s="11"/>
      <c r="V166" s="11"/>
      <c r="W166" s="11"/>
      <c r="X166" s="11"/>
      <c r="AZ166" s="26"/>
    </row>
    <row r="167" spans="4:52" x14ac:dyDescent="0.2">
      <c r="D167" s="25"/>
      <c r="G167" s="26"/>
      <c r="T167" s="11"/>
      <c r="U167" s="11"/>
      <c r="V167" s="11"/>
      <c r="W167" s="11"/>
      <c r="X167" s="11"/>
      <c r="AZ167" s="26"/>
    </row>
    <row r="168" spans="4:52" x14ac:dyDescent="0.2">
      <c r="D168" s="25"/>
      <c r="G168" s="26"/>
      <c r="T168" s="11"/>
      <c r="U168" s="11"/>
      <c r="V168" s="11"/>
      <c r="W168" s="11"/>
      <c r="X168" s="11"/>
      <c r="AZ168" s="26"/>
    </row>
    <row r="169" spans="4:52" x14ac:dyDescent="0.2">
      <c r="D169" s="25"/>
      <c r="G169" s="26"/>
      <c r="T169" s="11"/>
      <c r="U169" s="11"/>
      <c r="V169" s="11"/>
      <c r="W169" s="11"/>
      <c r="X169" s="11"/>
      <c r="AZ169" s="26"/>
    </row>
    <row r="170" spans="4:52" x14ac:dyDescent="0.2">
      <c r="D170" s="25"/>
      <c r="G170" s="26"/>
      <c r="T170" s="11"/>
      <c r="U170" s="11"/>
      <c r="V170" s="11"/>
      <c r="W170" s="11"/>
      <c r="X170" s="11"/>
      <c r="AZ170" s="26"/>
    </row>
    <row r="171" spans="4:52" x14ac:dyDescent="0.2">
      <c r="D171" s="25"/>
      <c r="G171" s="26"/>
      <c r="T171" s="11"/>
      <c r="U171" s="11"/>
      <c r="V171" s="11"/>
      <c r="W171" s="11"/>
      <c r="X171" s="11"/>
      <c r="AZ171" s="26"/>
    </row>
    <row r="172" spans="4:52" x14ac:dyDescent="0.2">
      <c r="D172" s="25"/>
      <c r="G172" s="26"/>
      <c r="T172" s="11"/>
      <c r="U172" s="11"/>
      <c r="V172" s="11"/>
      <c r="W172" s="11"/>
      <c r="X172" s="11"/>
      <c r="AZ172" s="26"/>
    </row>
    <row r="173" spans="4:52" x14ac:dyDescent="0.2">
      <c r="D173" s="25"/>
      <c r="G173" s="26"/>
      <c r="T173" s="11"/>
      <c r="U173" s="11"/>
      <c r="V173" s="11"/>
      <c r="W173" s="11"/>
      <c r="X173" s="11"/>
      <c r="AZ173" s="26"/>
    </row>
    <row r="174" spans="4:52" x14ac:dyDescent="0.2">
      <c r="D174" s="25"/>
      <c r="G174" s="26"/>
      <c r="T174" s="11"/>
      <c r="U174" s="11"/>
      <c r="V174" s="11"/>
      <c r="W174" s="11"/>
      <c r="X174" s="11"/>
      <c r="AZ174" s="26"/>
    </row>
    <row r="175" spans="4:52" x14ac:dyDescent="0.2">
      <c r="D175" s="25"/>
      <c r="G175" s="26"/>
      <c r="T175" s="11"/>
      <c r="U175" s="11"/>
      <c r="V175" s="11"/>
      <c r="W175" s="11"/>
      <c r="X175" s="11"/>
      <c r="AZ175" s="26"/>
    </row>
    <row r="176" spans="4:52" x14ac:dyDescent="0.2">
      <c r="D176" s="25"/>
      <c r="G176" s="26"/>
      <c r="T176" s="11"/>
      <c r="U176" s="11"/>
      <c r="V176" s="11"/>
      <c r="W176" s="11"/>
      <c r="X176" s="11"/>
      <c r="AZ176" s="26"/>
    </row>
    <row r="177" spans="4:52" x14ac:dyDescent="0.2">
      <c r="D177" s="25"/>
      <c r="G177" s="26"/>
      <c r="T177" s="11"/>
      <c r="U177" s="11"/>
      <c r="V177" s="11"/>
      <c r="W177" s="11"/>
      <c r="X177" s="11"/>
      <c r="AZ177" s="26"/>
    </row>
    <row r="178" spans="4:52" x14ac:dyDescent="0.2">
      <c r="D178" s="25"/>
      <c r="G178" s="26"/>
      <c r="T178" s="11"/>
      <c r="U178" s="11"/>
      <c r="V178" s="11"/>
      <c r="W178" s="11"/>
      <c r="X178" s="11"/>
      <c r="AZ178" s="26"/>
    </row>
    <row r="179" spans="4:52" x14ac:dyDescent="0.2">
      <c r="D179" s="25"/>
      <c r="G179" s="26"/>
      <c r="T179" s="11"/>
      <c r="U179" s="11"/>
      <c r="V179" s="11"/>
      <c r="W179" s="11"/>
      <c r="X179" s="11"/>
      <c r="AZ179" s="26"/>
    </row>
    <row r="180" spans="4:52" x14ac:dyDescent="0.2">
      <c r="D180" s="25"/>
      <c r="G180" s="26"/>
      <c r="T180" s="11"/>
      <c r="U180" s="11"/>
      <c r="V180" s="11"/>
      <c r="W180" s="11"/>
      <c r="X180" s="11"/>
      <c r="AZ180" s="26"/>
    </row>
    <row r="181" spans="4:52" x14ac:dyDescent="0.2">
      <c r="D181" s="25"/>
      <c r="G181" s="26"/>
      <c r="T181" s="11"/>
      <c r="U181" s="11"/>
      <c r="V181" s="11"/>
      <c r="W181" s="11"/>
      <c r="X181" s="11"/>
      <c r="AZ181" s="26"/>
    </row>
    <row r="182" spans="4:52" x14ac:dyDescent="0.2">
      <c r="D182" s="25"/>
      <c r="G182" s="26"/>
      <c r="T182" s="11"/>
      <c r="U182" s="11"/>
      <c r="V182" s="11"/>
      <c r="W182" s="11"/>
      <c r="X182" s="11"/>
      <c r="AZ182" s="26"/>
    </row>
    <row r="183" spans="4:52" x14ac:dyDescent="0.2">
      <c r="D183" s="25"/>
      <c r="G183" s="26"/>
      <c r="T183" s="11"/>
      <c r="U183" s="11"/>
      <c r="V183" s="11"/>
      <c r="W183" s="11"/>
      <c r="X183" s="11"/>
      <c r="AZ183" s="26"/>
    </row>
    <row r="184" spans="4:52" x14ac:dyDescent="0.2">
      <c r="D184" s="25"/>
      <c r="G184" s="26"/>
      <c r="T184" s="11"/>
      <c r="U184" s="11"/>
      <c r="V184" s="11"/>
      <c r="W184" s="11"/>
      <c r="X184" s="11"/>
      <c r="AZ184" s="26"/>
    </row>
    <row r="185" spans="4:52" x14ac:dyDescent="0.2">
      <c r="D185" s="25"/>
      <c r="G185" s="26"/>
      <c r="T185" s="11"/>
      <c r="U185" s="11"/>
      <c r="V185" s="11"/>
      <c r="W185" s="11"/>
      <c r="X185" s="11"/>
      <c r="AZ185" s="26"/>
    </row>
    <row r="186" spans="4:52" x14ac:dyDescent="0.2">
      <c r="D186" s="25"/>
      <c r="G186" s="26"/>
      <c r="T186" s="11"/>
      <c r="U186" s="11"/>
      <c r="V186" s="11"/>
      <c r="W186" s="11"/>
      <c r="X186" s="11"/>
      <c r="AZ186" s="26"/>
    </row>
    <row r="187" spans="4:52" x14ac:dyDescent="0.2">
      <c r="D187" s="25"/>
      <c r="G187" s="26"/>
      <c r="T187" s="11"/>
      <c r="U187" s="11"/>
      <c r="V187" s="11"/>
      <c r="W187" s="11"/>
      <c r="X187" s="11"/>
      <c r="AZ187" s="26"/>
    </row>
    <row r="188" spans="4:52" x14ac:dyDescent="0.2">
      <c r="D188" s="25"/>
      <c r="G188" s="26"/>
      <c r="T188" s="11"/>
      <c r="U188" s="11"/>
      <c r="V188" s="11"/>
      <c r="W188" s="11"/>
      <c r="X188" s="11"/>
      <c r="AZ188" s="26"/>
    </row>
    <row r="189" spans="4:52" x14ac:dyDescent="0.2">
      <c r="D189" s="25"/>
      <c r="G189" s="26"/>
      <c r="T189" s="11"/>
      <c r="U189" s="11"/>
      <c r="V189" s="11"/>
      <c r="W189" s="11"/>
      <c r="X189" s="11"/>
      <c r="AZ189" s="26"/>
    </row>
    <row r="190" spans="4:52" x14ac:dyDescent="0.2">
      <c r="D190" s="25"/>
      <c r="G190" s="26"/>
      <c r="T190" s="11"/>
      <c r="U190" s="11"/>
      <c r="V190" s="11"/>
      <c r="W190" s="11"/>
      <c r="X190" s="11"/>
      <c r="AZ190" s="26"/>
    </row>
    <row r="191" spans="4:52" x14ac:dyDescent="0.2">
      <c r="D191" s="25"/>
      <c r="G191" s="26"/>
      <c r="T191" s="11"/>
      <c r="U191" s="11"/>
      <c r="V191" s="11"/>
      <c r="W191" s="11"/>
      <c r="X191" s="11"/>
      <c r="AZ191" s="26"/>
    </row>
    <row r="192" spans="4:52" x14ac:dyDescent="0.2">
      <c r="D192" s="25"/>
      <c r="G192" s="26"/>
      <c r="T192" s="11"/>
      <c r="U192" s="11"/>
      <c r="V192" s="11"/>
      <c r="W192" s="11"/>
      <c r="X192" s="11"/>
      <c r="AZ192" s="26"/>
    </row>
    <row r="193" spans="4:52" x14ac:dyDescent="0.2">
      <c r="D193" s="25"/>
      <c r="G193" s="26"/>
      <c r="T193" s="11"/>
      <c r="U193" s="11"/>
      <c r="V193" s="11"/>
      <c r="W193" s="11"/>
      <c r="X193" s="11"/>
      <c r="AZ193" s="26"/>
    </row>
    <row r="194" spans="4:52" x14ac:dyDescent="0.2">
      <c r="D194" s="25"/>
      <c r="G194" s="26"/>
      <c r="T194" s="11"/>
      <c r="U194" s="11"/>
      <c r="V194" s="11"/>
      <c r="W194" s="11"/>
      <c r="X194" s="11"/>
      <c r="AZ194" s="26"/>
    </row>
    <row r="195" spans="4:52" x14ac:dyDescent="0.2">
      <c r="D195" s="25"/>
      <c r="G195" s="26"/>
      <c r="T195" s="11"/>
      <c r="U195" s="11"/>
      <c r="V195" s="11"/>
      <c r="W195" s="11"/>
      <c r="X195" s="11"/>
      <c r="AZ195" s="26"/>
    </row>
    <row r="196" spans="4:52" x14ac:dyDescent="0.2">
      <c r="D196" s="25"/>
      <c r="G196" s="26"/>
      <c r="T196" s="11"/>
      <c r="U196" s="11"/>
      <c r="V196" s="11"/>
      <c r="W196" s="11"/>
      <c r="X196" s="11"/>
      <c r="AZ196" s="26"/>
    </row>
    <row r="197" spans="4:52" x14ac:dyDescent="0.2">
      <c r="D197" s="25"/>
      <c r="G197" s="26"/>
      <c r="T197" s="11"/>
      <c r="U197" s="11"/>
      <c r="V197" s="11"/>
      <c r="W197" s="11"/>
      <c r="X197" s="11"/>
      <c r="AZ197" s="26"/>
    </row>
    <row r="198" spans="4:52" x14ac:dyDescent="0.2">
      <c r="D198" s="25"/>
      <c r="G198" s="26"/>
      <c r="T198" s="11"/>
      <c r="U198" s="11"/>
      <c r="V198" s="11"/>
      <c r="W198" s="11"/>
      <c r="X198" s="11"/>
      <c r="AZ198" s="26"/>
    </row>
    <row r="199" spans="4:52" x14ac:dyDescent="0.2">
      <c r="D199" s="25"/>
      <c r="G199" s="26"/>
      <c r="T199" s="11"/>
      <c r="U199" s="11"/>
      <c r="V199" s="11"/>
      <c r="W199" s="11"/>
      <c r="X199" s="11"/>
      <c r="AZ199" s="26"/>
    </row>
    <row r="200" spans="4:52" x14ac:dyDescent="0.2">
      <c r="D200" s="25"/>
      <c r="G200" s="26"/>
      <c r="T200" s="11"/>
      <c r="U200" s="11"/>
      <c r="V200" s="11"/>
      <c r="W200" s="11"/>
      <c r="X200" s="11"/>
      <c r="AZ200" s="26"/>
    </row>
    <row r="201" spans="4:52" x14ac:dyDescent="0.2">
      <c r="D201" s="25"/>
      <c r="G201" s="26"/>
      <c r="T201" s="11"/>
      <c r="U201" s="11"/>
      <c r="V201" s="11"/>
      <c r="W201" s="11"/>
      <c r="X201" s="11"/>
      <c r="AZ201" s="26"/>
    </row>
    <row r="202" spans="4:52" x14ac:dyDescent="0.2">
      <c r="D202" s="25"/>
      <c r="G202" s="26"/>
      <c r="T202" s="11"/>
      <c r="U202" s="11"/>
      <c r="V202" s="11"/>
      <c r="W202" s="11"/>
      <c r="X202" s="11"/>
      <c r="AZ202" s="26"/>
    </row>
    <row r="203" spans="4:52" x14ac:dyDescent="0.2">
      <c r="D203" s="25"/>
      <c r="G203" s="26"/>
      <c r="T203" s="11"/>
      <c r="U203" s="11"/>
      <c r="V203" s="11"/>
      <c r="W203" s="11"/>
      <c r="X203" s="11"/>
      <c r="AZ203" s="26"/>
    </row>
    <row r="204" spans="4:52" x14ac:dyDescent="0.2">
      <c r="D204" s="25"/>
      <c r="G204" s="26"/>
      <c r="T204" s="11"/>
      <c r="U204" s="11"/>
      <c r="V204" s="11"/>
      <c r="W204" s="11"/>
      <c r="X204" s="11"/>
      <c r="AZ204" s="26"/>
    </row>
    <row r="205" spans="4:52" x14ac:dyDescent="0.2">
      <c r="D205" s="25"/>
      <c r="G205" s="26"/>
      <c r="T205" s="11"/>
      <c r="U205" s="11"/>
      <c r="V205" s="11"/>
      <c r="W205" s="11"/>
      <c r="X205" s="11"/>
      <c r="AZ205" s="26"/>
    </row>
    <row r="206" spans="4:52" x14ac:dyDescent="0.2">
      <c r="D206" s="25"/>
      <c r="G206" s="26"/>
      <c r="T206" s="11"/>
      <c r="U206" s="11"/>
      <c r="V206" s="11"/>
      <c r="W206" s="11"/>
      <c r="X206" s="11"/>
      <c r="AZ206" s="26"/>
    </row>
    <row r="207" spans="4:52" x14ac:dyDescent="0.2">
      <c r="D207" s="25"/>
      <c r="G207" s="26"/>
      <c r="T207" s="11"/>
      <c r="U207" s="11"/>
      <c r="V207" s="11"/>
      <c r="W207" s="11"/>
      <c r="X207" s="11"/>
      <c r="AZ207" s="26"/>
    </row>
    <row r="208" spans="4:52" x14ac:dyDescent="0.2">
      <c r="D208" s="25"/>
      <c r="G208" s="26"/>
      <c r="T208" s="11"/>
      <c r="U208" s="11"/>
      <c r="V208" s="11"/>
      <c r="W208" s="11"/>
      <c r="X208" s="11"/>
      <c r="AZ208" s="26"/>
    </row>
    <row r="209" spans="4:52" x14ac:dyDescent="0.2">
      <c r="D209" s="25"/>
      <c r="G209" s="26"/>
      <c r="T209" s="11"/>
      <c r="U209" s="11"/>
      <c r="V209" s="11"/>
      <c r="W209" s="11"/>
      <c r="X209" s="11"/>
      <c r="AZ209" s="26"/>
    </row>
    <row r="210" spans="4:52" x14ac:dyDescent="0.2">
      <c r="D210" s="25"/>
      <c r="G210" s="26"/>
      <c r="T210" s="11"/>
      <c r="U210" s="11"/>
      <c r="V210" s="11"/>
      <c r="W210" s="11"/>
      <c r="X210" s="11"/>
      <c r="AZ210" s="26"/>
    </row>
    <row r="211" spans="4:52" x14ac:dyDescent="0.2">
      <c r="D211" s="25"/>
      <c r="G211" s="26"/>
      <c r="T211" s="11"/>
      <c r="U211" s="11"/>
      <c r="V211" s="11"/>
      <c r="W211" s="11"/>
      <c r="X211" s="11"/>
      <c r="AZ211" s="26"/>
    </row>
    <row r="212" spans="4:52" x14ac:dyDescent="0.2">
      <c r="D212" s="25"/>
      <c r="G212" s="26"/>
      <c r="T212" s="11"/>
      <c r="U212" s="11"/>
      <c r="V212" s="11"/>
      <c r="W212" s="11"/>
      <c r="X212" s="11"/>
      <c r="AZ212" s="26"/>
    </row>
    <row r="213" spans="4:52" x14ac:dyDescent="0.2">
      <c r="D213" s="25"/>
      <c r="G213" s="26"/>
      <c r="T213" s="11"/>
      <c r="U213" s="11"/>
      <c r="V213" s="11"/>
      <c r="W213" s="11"/>
      <c r="X213" s="11"/>
      <c r="AZ213" s="26"/>
    </row>
    <row r="214" spans="4:52" x14ac:dyDescent="0.2">
      <c r="D214" s="25"/>
      <c r="G214" s="26"/>
      <c r="T214" s="11"/>
      <c r="U214" s="11"/>
      <c r="V214" s="11"/>
      <c r="W214" s="11"/>
      <c r="X214" s="11"/>
      <c r="AZ214" s="26"/>
    </row>
    <row r="215" spans="4:52" x14ac:dyDescent="0.2">
      <c r="D215" s="25"/>
      <c r="G215" s="26"/>
      <c r="T215" s="11"/>
      <c r="U215" s="11"/>
      <c r="V215" s="11"/>
      <c r="W215" s="11"/>
      <c r="X215" s="11"/>
      <c r="AZ215" s="26"/>
    </row>
    <row r="216" spans="4:52" x14ac:dyDescent="0.2">
      <c r="D216" s="25"/>
      <c r="G216" s="26"/>
      <c r="T216" s="11"/>
      <c r="U216" s="11"/>
      <c r="V216" s="11"/>
      <c r="W216" s="11"/>
      <c r="X216" s="11"/>
      <c r="AZ216" s="26"/>
    </row>
    <row r="217" spans="4:52" x14ac:dyDescent="0.2">
      <c r="D217" s="25"/>
      <c r="G217" s="26"/>
      <c r="T217" s="11"/>
      <c r="U217" s="11"/>
      <c r="V217" s="11"/>
      <c r="W217" s="11"/>
      <c r="X217" s="11"/>
      <c r="AZ217" s="26"/>
    </row>
    <row r="218" spans="4:52" x14ac:dyDescent="0.2">
      <c r="D218" s="25"/>
      <c r="G218" s="26"/>
      <c r="T218" s="11"/>
      <c r="U218" s="11"/>
      <c r="V218" s="11"/>
      <c r="W218" s="11"/>
      <c r="X218" s="11"/>
      <c r="AZ218" s="26"/>
    </row>
    <row r="219" spans="4:52" x14ac:dyDescent="0.2">
      <c r="D219" s="25"/>
      <c r="G219" s="26"/>
      <c r="T219" s="11"/>
      <c r="U219" s="11"/>
      <c r="V219" s="11"/>
      <c r="W219" s="11"/>
      <c r="X219" s="11"/>
      <c r="AZ219" s="26"/>
    </row>
    <row r="220" spans="4:52" x14ac:dyDescent="0.2">
      <c r="D220" s="25"/>
      <c r="G220" s="26"/>
      <c r="T220" s="11"/>
      <c r="U220" s="11"/>
      <c r="V220" s="11"/>
      <c r="W220" s="11"/>
      <c r="X220" s="11"/>
      <c r="AZ220" s="26"/>
    </row>
    <row r="221" spans="4:52" x14ac:dyDescent="0.2">
      <c r="D221" s="25"/>
      <c r="G221" s="26"/>
      <c r="T221" s="11"/>
      <c r="U221" s="11"/>
      <c r="V221" s="11"/>
      <c r="W221" s="11"/>
      <c r="X221" s="11"/>
      <c r="AZ221" s="26"/>
    </row>
    <row r="222" spans="4:52" x14ac:dyDescent="0.2">
      <c r="D222" s="25"/>
      <c r="G222" s="26"/>
      <c r="T222" s="11"/>
      <c r="U222" s="11"/>
      <c r="V222" s="11"/>
      <c r="W222" s="11"/>
      <c r="X222" s="11"/>
      <c r="AZ222" s="26"/>
    </row>
    <row r="223" spans="4:52" x14ac:dyDescent="0.2">
      <c r="D223" s="25"/>
      <c r="G223" s="26"/>
      <c r="T223" s="11"/>
      <c r="U223" s="11"/>
      <c r="V223" s="11"/>
      <c r="W223" s="11"/>
      <c r="X223" s="11"/>
      <c r="AZ223" s="26"/>
    </row>
    <row r="224" spans="4:52" x14ac:dyDescent="0.2">
      <c r="D224" s="25"/>
      <c r="G224" s="26"/>
      <c r="T224" s="11"/>
      <c r="U224" s="11"/>
      <c r="V224" s="11"/>
      <c r="W224" s="11"/>
      <c r="X224" s="11"/>
      <c r="AZ224" s="26"/>
    </row>
    <row r="225" spans="4:62" x14ac:dyDescent="0.2">
      <c r="D225" s="25"/>
      <c r="G225" s="26"/>
      <c r="T225" s="11"/>
      <c r="U225" s="11"/>
      <c r="V225" s="11"/>
      <c r="W225" s="11"/>
      <c r="X225" s="11"/>
      <c r="AZ225" s="26"/>
    </row>
    <row r="226" spans="4:62" x14ac:dyDescent="0.2">
      <c r="D226" s="25"/>
      <c r="G226" s="26"/>
      <c r="T226" s="11"/>
      <c r="U226" s="11"/>
      <c r="V226" s="11"/>
      <c r="W226" s="11"/>
      <c r="X226" s="11"/>
      <c r="AZ226" s="26"/>
    </row>
    <row r="227" spans="4:62" x14ac:dyDescent="0.2">
      <c r="D227" s="25"/>
      <c r="G227" s="26"/>
      <c r="T227" s="11"/>
      <c r="U227" s="11"/>
      <c r="V227" s="11"/>
      <c r="W227" s="11"/>
      <c r="X227" s="11"/>
      <c r="AZ227" s="26"/>
    </row>
    <row r="228" spans="4:62" x14ac:dyDescent="0.2">
      <c r="D228" s="25"/>
      <c r="G228" s="26"/>
      <c r="T228" s="11"/>
      <c r="U228" s="11"/>
      <c r="V228" s="11"/>
      <c r="W228" s="11"/>
      <c r="X228" s="11"/>
      <c r="AZ228" s="26"/>
    </row>
    <row r="229" spans="4:62" x14ac:dyDescent="0.2">
      <c r="D229" s="25"/>
      <c r="G229" s="26"/>
      <c r="T229" s="11"/>
      <c r="U229" s="11"/>
      <c r="V229" s="11"/>
      <c r="W229" s="11"/>
      <c r="X229" s="11"/>
      <c r="AX229" s="29"/>
      <c r="AY229" s="29"/>
      <c r="AZ229" s="30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</row>
    <row r="230" spans="4:62" x14ac:dyDescent="0.2">
      <c r="D230" s="25"/>
      <c r="G230" s="26"/>
      <c r="T230" s="11"/>
      <c r="U230" s="11"/>
      <c r="V230" s="11"/>
      <c r="W230" s="11"/>
      <c r="X230" s="11"/>
      <c r="AZ230" s="30"/>
      <c r="BA230" s="29"/>
      <c r="BB230" s="29"/>
      <c r="BC230" s="29"/>
      <c r="BD230" s="29"/>
      <c r="BE230" s="29"/>
      <c r="BF230" s="29"/>
      <c r="BG230" s="29"/>
      <c r="BH230" s="29"/>
      <c r="BI230" s="29"/>
    </row>
    <row r="231" spans="4:62" x14ac:dyDescent="0.2">
      <c r="D231" s="25"/>
      <c r="G231" s="26"/>
      <c r="T231" s="11"/>
      <c r="U231" s="11"/>
      <c r="V231" s="11"/>
      <c r="W231" s="11"/>
      <c r="X231" s="11"/>
      <c r="AZ231" s="26"/>
    </row>
    <row r="232" spans="4:62" x14ac:dyDescent="0.2">
      <c r="D232" s="25"/>
      <c r="G232" s="26"/>
      <c r="T232" s="11"/>
      <c r="U232" s="11"/>
      <c r="V232" s="11"/>
      <c r="W232" s="11"/>
      <c r="X232" s="11"/>
      <c r="AZ232" s="26"/>
    </row>
    <row r="233" spans="4:62" x14ac:dyDescent="0.2">
      <c r="D233" s="25"/>
      <c r="G233" s="26"/>
      <c r="T233" s="11"/>
      <c r="U233" s="11"/>
      <c r="V233" s="11"/>
      <c r="W233" s="11"/>
      <c r="X233" s="11"/>
      <c r="AZ233" s="26"/>
    </row>
    <row r="234" spans="4:62" x14ac:dyDescent="0.2">
      <c r="D234" s="25"/>
      <c r="G234" s="26"/>
      <c r="T234" s="11"/>
      <c r="U234" s="11"/>
      <c r="V234" s="11"/>
      <c r="W234" s="11"/>
      <c r="X234" s="11"/>
      <c r="AZ234" s="26"/>
    </row>
    <row r="235" spans="4:62" x14ac:dyDescent="0.2">
      <c r="D235" s="25"/>
      <c r="G235" s="26"/>
      <c r="T235" s="11"/>
      <c r="U235" s="11"/>
      <c r="V235" s="11"/>
      <c r="W235" s="11"/>
      <c r="X235" s="11"/>
      <c r="AZ235" s="26"/>
    </row>
    <row r="236" spans="4:62" x14ac:dyDescent="0.2">
      <c r="D236" s="25"/>
      <c r="G236" s="26"/>
      <c r="T236" s="11"/>
      <c r="U236" s="11"/>
      <c r="V236" s="11"/>
      <c r="W236" s="11"/>
      <c r="X236" s="11"/>
      <c r="AZ236" s="26"/>
    </row>
    <row r="237" spans="4:62" x14ac:dyDescent="0.2">
      <c r="D237" s="25"/>
      <c r="G237" s="26"/>
      <c r="T237" s="11"/>
      <c r="U237" s="11"/>
      <c r="V237" s="11"/>
      <c r="W237" s="11"/>
      <c r="X237" s="11"/>
      <c r="AZ237" s="26"/>
    </row>
    <row r="238" spans="4:62" x14ac:dyDescent="0.2">
      <c r="D238" s="25"/>
      <c r="G238" s="26"/>
      <c r="T238" s="11"/>
      <c r="U238" s="11"/>
      <c r="V238" s="11"/>
      <c r="W238" s="11"/>
      <c r="X238" s="11"/>
      <c r="AZ238" s="26"/>
    </row>
    <row r="239" spans="4:62" x14ac:dyDescent="0.2">
      <c r="D239" s="25"/>
      <c r="G239" s="26"/>
      <c r="T239" s="11"/>
      <c r="U239" s="11"/>
      <c r="V239" s="11"/>
      <c r="W239" s="11"/>
      <c r="X239" s="11"/>
      <c r="AZ239" s="26"/>
    </row>
    <row r="240" spans="4:62" x14ac:dyDescent="0.2">
      <c r="D240" s="25"/>
      <c r="G240" s="26"/>
      <c r="T240" s="11"/>
      <c r="U240" s="11"/>
      <c r="V240" s="11"/>
      <c r="W240" s="11"/>
      <c r="X240" s="11"/>
      <c r="AZ240" s="26"/>
    </row>
    <row r="241" spans="4:52" x14ac:dyDescent="0.2">
      <c r="D241" s="25"/>
      <c r="G241" s="26"/>
      <c r="T241" s="11"/>
      <c r="U241" s="11"/>
      <c r="V241" s="11"/>
      <c r="W241" s="11"/>
      <c r="X241" s="11"/>
      <c r="AZ241" s="26"/>
    </row>
    <row r="242" spans="4:52" x14ac:dyDescent="0.2">
      <c r="D242" s="25"/>
      <c r="G242" s="26"/>
      <c r="T242" s="11"/>
      <c r="U242" s="11"/>
      <c r="V242" s="11"/>
      <c r="W242" s="11"/>
      <c r="X242" s="11"/>
      <c r="AZ242" s="26"/>
    </row>
    <row r="243" spans="4:52" x14ac:dyDescent="0.2">
      <c r="D243" s="25"/>
      <c r="G243" s="26"/>
      <c r="T243" s="11"/>
      <c r="U243" s="11"/>
      <c r="V243" s="11"/>
      <c r="W243" s="11"/>
      <c r="X243" s="11"/>
      <c r="AZ243" s="26"/>
    </row>
    <row r="244" spans="4:52" x14ac:dyDescent="0.2">
      <c r="D244" s="25"/>
      <c r="G244" s="26"/>
      <c r="T244" s="11"/>
      <c r="U244" s="11"/>
      <c r="V244" s="11"/>
      <c r="W244" s="11"/>
      <c r="X244" s="11"/>
      <c r="AZ244" s="26"/>
    </row>
    <row r="245" spans="4:52" x14ac:dyDescent="0.2">
      <c r="D245" s="25"/>
      <c r="G245" s="26"/>
      <c r="T245" s="11"/>
      <c r="U245" s="11"/>
      <c r="V245" s="11"/>
      <c r="W245" s="11"/>
      <c r="X245" s="11"/>
      <c r="AZ245" s="26"/>
    </row>
    <row r="246" spans="4:52" x14ac:dyDescent="0.2">
      <c r="D246" s="25"/>
      <c r="G246" s="26"/>
      <c r="T246" s="11"/>
      <c r="U246" s="11"/>
      <c r="V246" s="11"/>
      <c r="W246" s="11"/>
      <c r="X246" s="11"/>
      <c r="AZ246" s="26"/>
    </row>
    <row r="247" spans="4:52" x14ac:dyDescent="0.2">
      <c r="D247" s="25"/>
      <c r="G247" s="26"/>
      <c r="T247" s="11"/>
      <c r="U247" s="11"/>
      <c r="V247" s="11"/>
      <c r="W247" s="11"/>
      <c r="X247" s="11"/>
      <c r="AZ247" s="26"/>
    </row>
    <row r="248" spans="4:52" x14ac:dyDescent="0.2">
      <c r="D248" s="25"/>
      <c r="G248" s="26"/>
      <c r="T248" s="11"/>
      <c r="U248" s="11"/>
      <c r="V248" s="11"/>
      <c r="W248" s="11"/>
      <c r="X248" s="11"/>
      <c r="AZ248" s="26"/>
    </row>
    <row r="249" spans="4:52" x14ac:dyDescent="0.2">
      <c r="D249" s="25"/>
      <c r="G249" s="26"/>
      <c r="T249" s="11"/>
      <c r="U249" s="11"/>
      <c r="V249" s="11"/>
      <c r="W249" s="11"/>
      <c r="X249" s="11"/>
      <c r="AZ249" s="26"/>
    </row>
    <row r="250" spans="4:52" x14ac:dyDescent="0.2">
      <c r="D250" s="25"/>
      <c r="G250" s="26"/>
      <c r="T250" s="11"/>
      <c r="U250" s="11"/>
      <c r="V250" s="11"/>
      <c r="W250" s="11"/>
      <c r="X250" s="11"/>
      <c r="AZ250" s="26"/>
    </row>
    <row r="251" spans="4:52" x14ac:dyDescent="0.2">
      <c r="D251" s="25"/>
      <c r="G251" s="26"/>
      <c r="T251" s="11"/>
      <c r="U251" s="11"/>
      <c r="V251" s="11"/>
      <c r="W251" s="11"/>
      <c r="X251" s="11"/>
      <c r="AZ251" s="26"/>
    </row>
    <row r="252" spans="4:52" x14ac:dyDescent="0.2">
      <c r="D252" s="25"/>
      <c r="G252" s="26"/>
      <c r="T252" s="11"/>
      <c r="U252" s="11"/>
      <c r="V252" s="11"/>
      <c r="W252" s="11"/>
      <c r="X252" s="11"/>
      <c r="AZ252" s="26"/>
    </row>
    <row r="253" spans="4:52" x14ac:dyDescent="0.2">
      <c r="D253" s="25"/>
      <c r="G253" s="26"/>
      <c r="T253" s="11"/>
      <c r="U253" s="11"/>
      <c r="V253" s="11"/>
      <c r="W253" s="11"/>
      <c r="X253" s="11"/>
      <c r="AZ253" s="26"/>
    </row>
    <row r="254" spans="4:52" x14ac:dyDescent="0.2">
      <c r="D254" s="25"/>
      <c r="G254" s="26"/>
      <c r="T254" s="11"/>
      <c r="U254" s="11"/>
      <c r="V254" s="11"/>
      <c r="W254" s="11"/>
      <c r="X254" s="11"/>
      <c r="AZ254" s="26"/>
    </row>
    <row r="255" spans="4:52" x14ac:dyDescent="0.2">
      <c r="D255" s="25"/>
      <c r="G255" s="26"/>
      <c r="T255" s="11"/>
      <c r="U255" s="11"/>
      <c r="V255" s="11"/>
      <c r="W255" s="11"/>
      <c r="X255" s="11"/>
      <c r="AZ255" s="26"/>
    </row>
    <row r="256" spans="4:52" x14ac:dyDescent="0.2">
      <c r="D256" s="25"/>
      <c r="G256" s="26"/>
      <c r="T256" s="11"/>
      <c r="U256" s="11"/>
      <c r="V256" s="11"/>
      <c r="W256" s="11"/>
      <c r="X256" s="11"/>
      <c r="AZ256" s="26"/>
    </row>
    <row r="257" spans="4:52" x14ac:dyDescent="0.2">
      <c r="D257" s="25"/>
      <c r="G257" s="26"/>
      <c r="T257" s="11"/>
      <c r="U257" s="11"/>
      <c r="V257" s="11"/>
      <c r="W257" s="11"/>
      <c r="X257" s="11"/>
      <c r="AZ257" s="26"/>
    </row>
    <row r="258" spans="4:52" x14ac:dyDescent="0.2">
      <c r="D258" s="25"/>
      <c r="G258" s="26"/>
      <c r="T258" s="11"/>
      <c r="U258" s="11"/>
      <c r="V258" s="11"/>
      <c r="W258" s="11"/>
      <c r="X258" s="11"/>
      <c r="AZ258" s="26"/>
    </row>
    <row r="259" spans="4:52" x14ac:dyDescent="0.2">
      <c r="D259" s="25"/>
      <c r="G259" s="26"/>
      <c r="T259" s="11"/>
      <c r="U259" s="11"/>
      <c r="V259" s="11"/>
      <c r="W259" s="11"/>
      <c r="X259" s="11"/>
      <c r="AZ259" s="26"/>
    </row>
    <row r="260" spans="4:52" x14ac:dyDescent="0.2">
      <c r="D260" s="25"/>
      <c r="G260" s="26"/>
      <c r="T260" s="11"/>
      <c r="U260" s="11"/>
      <c r="V260" s="11"/>
      <c r="W260" s="11"/>
      <c r="X260" s="11"/>
      <c r="AZ260" s="26"/>
    </row>
    <row r="261" spans="4:52" x14ac:dyDescent="0.2">
      <c r="D261" s="25"/>
      <c r="G261" s="26"/>
      <c r="T261" s="11"/>
      <c r="U261" s="11"/>
      <c r="V261" s="11"/>
      <c r="W261" s="11"/>
      <c r="X261" s="11"/>
      <c r="AZ261" s="26"/>
    </row>
    <row r="262" spans="4:52" x14ac:dyDescent="0.2">
      <c r="D262" s="25"/>
      <c r="G262" s="26"/>
      <c r="T262" s="11"/>
      <c r="U262" s="11"/>
      <c r="V262" s="11"/>
      <c r="W262" s="11"/>
      <c r="X262" s="11"/>
      <c r="AZ262" s="26"/>
    </row>
    <row r="263" spans="4:52" x14ac:dyDescent="0.2">
      <c r="D263" s="25"/>
      <c r="G263" s="26"/>
      <c r="T263" s="11"/>
      <c r="U263" s="11"/>
      <c r="V263" s="11"/>
      <c r="W263" s="11"/>
      <c r="X263" s="11"/>
      <c r="AZ263" s="26"/>
    </row>
    <row r="264" spans="4:52" x14ac:dyDescent="0.2">
      <c r="D264" s="25"/>
      <c r="G264" s="26"/>
      <c r="T264" s="11"/>
      <c r="U264" s="11"/>
      <c r="V264" s="11"/>
      <c r="W264" s="11"/>
      <c r="X264" s="11"/>
      <c r="AZ264" s="26"/>
    </row>
    <row r="265" spans="4:52" x14ac:dyDescent="0.2">
      <c r="D265" s="25"/>
      <c r="G265" s="26"/>
      <c r="T265" s="11"/>
      <c r="U265" s="11"/>
      <c r="V265" s="11"/>
      <c r="W265" s="11"/>
      <c r="X265" s="11"/>
      <c r="AZ265" s="26"/>
    </row>
    <row r="266" spans="4:52" x14ac:dyDescent="0.2">
      <c r="D266" s="25"/>
      <c r="G266" s="26"/>
      <c r="T266" s="11"/>
      <c r="U266" s="11"/>
      <c r="V266" s="11"/>
      <c r="W266" s="11"/>
      <c r="X266" s="11"/>
      <c r="AZ266" s="26"/>
    </row>
    <row r="267" spans="4:52" x14ac:dyDescent="0.2">
      <c r="D267" s="25"/>
      <c r="G267" s="26"/>
      <c r="T267" s="11"/>
      <c r="U267" s="11"/>
      <c r="V267" s="11"/>
      <c r="W267" s="11"/>
      <c r="X267" s="11"/>
      <c r="AZ267" s="26"/>
    </row>
    <row r="268" spans="4:52" x14ac:dyDescent="0.2">
      <c r="D268" s="25"/>
      <c r="G268" s="26"/>
      <c r="T268" s="11"/>
      <c r="U268" s="11"/>
      <c r="V268" s="11"/>
      <c r="W268" s="11"/>
      <c r="X268" s="11"/>
      <c r="AZ268" s="26"/>
    </row>
    <row r="269" spans="4:52" x14ac:dyDescent="0.2">
      <c r="D269" s="25"/>
      <c r="G269" s="26"/>
      <c r="T269" s="11"/>
      <c r="U269" s="11"/>
      <c r="V269" s="11"/>
      <c r="W269" s="11"/>
      <c r="X269" s="11"/>
      <c r="AZ269" s="26"/>
    </row>
    <row r="270" spans="4:52" x14ac:dyDescent="0.2">
      <c r="D270" s="25"/>
      <c r="G270" s="26"/>
      <c r="T270" s="11"/>
      <c r="U270" s="11"/>
      <c r="V270" s="11"/>
      <c r="W270" s="11"/>
      <c r="X270" s="11"/>
      <c r="AZ270" s="26"/>
    </row>
    <row r="271" spans="4:52" x14ac:dyDescent="0.2">
      <c r="D271" s="25"/>
      <c r="G271" s="26"/>
      <c r="T271" s="11"/>
      <c r="U271" s="11"/>
      <c r="V271" s="11"/>
      <c r="W271" s="11"/>
      <c r="X271" s="11"/>
      <c r="AZ271" s="26"/>
    </row>
    <row r="272" spans="4:52" x14ac:dyDescent="0.2">
      <c r="D272" s="25"/>
      <c r="G272" s="26"/>
      <c r="T272" s="11"/>
      <c r="U272" s="11"/>
      <c r="V272" s="11"/>
      <c r="W272" s="11"/>
      <c r="X272" s="11"/>
      <c r="AZ272" s="26"/>
    </row>
    <row r="273" spans="4:52" x14ac:dyDescent="0.2">
      <c r="D273" s="25"/>
      <c r="G273" s="26"/>
      <c r="T273" s="11"/>
      <c r="U273" s="11"/>
      <c r="V273" s="11"/>
      <c r="W273" s="11"/>
      <c r="X273" s="11"/>
      <c r="AZ273" s="26"/>
    </row>
    <row r="274" spans="4:52" x14ac:dyDescent="0.2">
      <c r="D274" s="25"/>
      <c r="G274" s="26"/>
      <c r="T274" s="11"/>
      <c r="U274" s="11"/>
      <c r="V274" s="11"/>
      <c r="W274" s="11"/>
      <c r="X274" s="11"/>
      <c r="AZ274" s="26"/>
    </row>
    <row r="275" spans="4:52" x14ac:dyDescent="0.2">
      <c r="D275" s="25"/>
      <c r="G275" s="26"/>
      <c r="T275" s="11"/>
      <c r="U275" s="11"/>
      <c r="V275" s="11"/>
      <c r="W275" s="11"/>
      <c r="X275" s="11"/>
      <c r="AZ275" s="26"/>
    </row>
    <row r="276" spans="4:52" x14ac:dyDescent="0.2">
      <c r="D276" s="25"/>
      <c r="G276" s="26"/>
      <c r="T276" s="11"/>
      <c r="U276" s="11"/>
      <c r="V276" s="11"/>
      <c r="W276" s="11"/>
      <c r="X276" s="11"/>
      <c r="AZ276" s="26"/>
    </row>
    <row r="277" spans="4:52" x14ac:dyDescent="0.2">
      <c r="D277" s="25"/>
      <c r="G277" s="26"/>
      <c r="T277" s="11"/>
      <c r="U277" s="11"/>
      <c r="V277" s="11"/>
      <c r="W277" s="11"/>
      <c r="X277" s="11"/>
      <c r="AZ277" s="26"/>
    </row>
    <row r="278" spans="4:52" x14ac:dyDescent="0.2">
      <c r="D278" s="25"/>
      <c r="G278" s="26"/>
      <c r="T278" s="11"/>
      <c r="U278" s="11"/>
      <c r="V278" s="11"/>
      <c r="W278" s="11"/>
      <c r="X278" s="11"/>
      <c r="AZ278" s="26"/>
    </row>
    <row r="279" spans="4:52" x14ac:dyDescent="0.2">
      <c r="D279" s="25"/>
      <c r="G279" s="26"/>
      <c r="T279" s="11"/>
      <c r="U279" s="11"/>
      <c r="V279" s="11"/>
      <c r="W279" s="11"/>
      <c r="X279" s="11"/>
      <c r="AZ279" s="26"/>
    </row>
    <row r="280" spans="4:52" x14ac:dyDescent="0.2">
      <c r="D280" s="25"/>
      <c r="G280" s="26"/>
      <c r="T280" s="11"/>
      <c r="U280" s="11"/>
      <c r="V280" s="11"/>
      <c r="W280" s="11"/>
      <c r="X280" s="11"/>
      <c r="AZ280" s="26"/>
    </row>
    <row r="281" spans="4:52" x14ac:dyDescent="0.2">
      <c r="D281" s="25"/>
      <c r="G281" s="26"/>
      <c r="T281" s="11"/>
      <c r="U281" s="11"/>
      <c r="V281" s="11"/>
      <c r="W281" s="11"/>
      <c r="X281" s="11"/>
      <c r="AZ281" s="26"/>
    </row>
    <row r="282" spans="4:52" x14ac:dyDescent="0.2">
      <c r="D282" s="25"/>
      <c r="G282" s="26"/>
      <c r="T282" s="11"/>
      <c r="U282" s="11"/>
      <c r="V282" s="11"/>
      <c r="W282" s="11"/>
      <c r="X282" s="11"/>
      <c r="AZ282" s="26"/>
    </row>
    <row r="283" spans="4:52" x14ac:dyDescent="0.2">
      <c r="D283" s="25"/>
      <c r="G283" s="26"/>
      <c r="T283" s="11"/>
      <c r="U283" s="11"/>
      <c r="V283" s="11"/>
      <c r="W283" s="11"/>
      <c r="X283" s="11"/>
      <c r="AZ283" s="26"/>
    </row>
    <row r="284" spans="4:52" x14ac:dyDescent="0.2">
      <c r="D284" s="25"/>
      <c r="G284" s="26"/>
      <c r="T284" s="11"/>
      <c r="U284" s="11"/>
      <c r="V284" s="11"/>
      <c r="W284" s="11"/>
      <c r="X284" s="11"/>
    </row>
    <row r="285" spans="4:52" x14ac:dyDescent="0.2">
      <c r="D285" s="25"/>
      <c r="G285" s="26"/>
      <c r="T285" s="11"/>
      <c r="U285" s="11"/>
      <c r="V285" s="11"/>
      <c r="W285" s="11"/>
      <c r="X285" s="11"/>
    </row>
    <row r="286" spans="4:52" x14ac:dyDescent="0.2">
      <c r="D286" s="25"/>
      <c r="G286" s="26"/>
      <c r="T286" s="11"/>
      <c r="U286" s="11"/>
      <c r="V286" s="11"/>
      <c r="W286" s="11"/>
      <c r="X286" s="11"/>
    </row>
    <row r="287" spans="4:52" x14ac:dyDescent="0.2">
      <c r="D287" s="25"/>
      <c r="G287" s="26"/>
      <c r="T287" s="11"/>
      <c r="U287" s="11"/>
      <c r="V287" s="11"/>
      <c r="W287" s="11"/>
      <c r="X287" s="11"/>
    </row>
    <row r="288" spans="4:52" x14ac:dyDescent="0.2">
      <c r="D288" s="25"/>
      <c r="G288" s="26"/>
      <c r="T288" s="11"/>
      <c r="U288" s="11"/>
      <c r="V288" s="11"/>
      <c r="W288" s="11"/>
      <c r="X288" s="11"/>
    </row>
    <row r="289" spans="4:24" x14ac:dyDescent="0.2">
      <c r="D289" s="25"/>
      <c r="G289" s="26"/>
      <c r="T289" s="11"/>
      <c r="U289" s="11"/>
      <c r="V289" s="11"/>
      <c r="W289" s="11"/>
      <c r="X289" s="11"/>
    </row>
    <row r="290" spans="4:24" x14ac:dyDescent="0.2">
      <c r="D290" s="25"/>
      <c r="G290" s="26"/>
      <c r="T290" s="11"/>
      <c r="U290" s="11"/>
      <c r="V290" s="11"/>
      <c r="W290" s="11"/>
      <c r="X290" s="11"/>
    </row>
    <row r="291" spans="4:24" x14ac:dyDescent="0.2">
      <c r="D291" s="25"/>
      <c r="G291" s="26"/>
      <c r="T291" s="11"/>
      <c r="U291" s="11"/>
      <c r="V291" s="11"/>
      <c r="W291" s="11"/>
      <c r="X291" s="11"/>
    </row>
    <row r="292" spans="4:24" x14ac:dyDescent="0.2">
      <c r="D292" s="25"/>
      <c r="G292" s="26"/>
      <c r="T292" s="11"/>
      <c r="U292" s="11"/>
      <c r="V292" s="11"/>
      <c r="W292" s="11"/>
      <c r="X292" s="11"/>
    </row>
    <row r="293" spans="4:24" x14ac:dyDescent="0.2">
      <c r="D293" s="25"/>
      <c r="G293" s="26"/>
      <c r="T293" s="11"/>
      <c r="U293" s="11"/>
      <c r="V293" s="11"/>
      <c r="W293" s="11"/>
      <c r="X293" s="11"/>
    </row>
    <row r="294" spans="4:24" x14ac:dyDescent="0.2">
      <c r="D294" s="25"/>
      <c r="G294" s="26"/>
      <c r="T294" s="11"/>
      <c r="U294" s="11"/>
      <c r="V294" s="11"/>
      <c r="W294" s="11"/>
      <c r="X294" s="11"/>
    </row>
    <row r="295" spans="4:24" x14ac:dyDescent="0.2">
      <c r="D295" s="25"/>
      <c r="G295" s="26"/>
      <c r="T295" s="11"/>
      <c r="U295" s="11"/>
      <c r="V295" s="11"/>
      <c r="W295" s="11"/>
      <c r="X295" s="11"/>
    </row>
    <row r="296" spans="4:24" x14ac:dyDescent="0.2">
      <c r="D296" s="25"/>
      <c r="G296" s="26"/>
      <c r="T296" s="11"/>
      <c r="U296" s="11"/>
      <c r="V296" s="11"/>
      <c r="W296" s="11"/>
      <c r="X296" s="11"/>
    </row>
    <row r="297" spans="4:24" x14ac:dyDescent="0.2">
      <c r="D297" s="25"/>
      <c r="G297" s="26"/>
      <c r="T297" s="11"/>
      <c r="U297" s="11"/>
      <c r="V297" s="11"/>
      <c r="W297" s="11"/>
      <c r="X297" s="11"/>
    </row>
    <row r="298" spans="4:24" x14ac:dyDescent="0.2">
      <c r="D298" s="25"/>
      <c r="G298" s="26"/>
      <c r="T298" s="11"/>
      <c r="U298" s="11"/>
      <c r="V298" s="11"/>
      <c r="W298" s="11"/>
      <c r="X298" s="11"/>
    </row>
    <row r="299" spans="4:24" x14ac:dyDescent="0.2">
      <c r="D299" s="25"/>
      <c r="G299" s="26"/>
      <c r="T299" s="11"/>
      <c r="U299" s="11"/>
      <c r="V299" s="11"/>
      <c r="W299" s="11"/>
      <c r="X299" s="11"/>
    </row>
    <row r="300" spans="4:24" x14ac:dyDescent="0.2">
      <c r="D300" s="25"/>
      <c r="G300" s="26"/>
      <c r="T300" s="11"/>
      <c r="U300" s="11"/>
      <c r="V300" s="11"/>
      <c r="W300" s="11"/>
      <c r="X300" s="11"/>
    </row>
    <row r="301" spans="4:24" x14ac:dyDescent="0.2">
      <c r="D301" s="25"/>
      <c r="G301" s="26"/>
      <c r="T301" s="11"/>
      <c r="U301" s="11"/>
      <c r="V301" s="11"/>
      <c r="W301" s="11"/>
      <c r="X301" s="11"/>
    </row>
    <row r="302" spans="4:24" x14ac:dyDescent="0.2">
      <c r="D302" s="25"/>
      <c r="G302" s="26"/>
      <c r="T302" s="11"/>
      <c r="U302" s="11"/>
      <c r="V302" s="11"/>
      <c r="W302" s="11"/>
      <c r="X302" s="11"/>
    </row>
    <row r="303" spans="4:24" x14ac:dyDescent="0.2">
      <c r="D303" s="25"/>
      <c r="G303" s="26"/>
      <c r="T303" s="11"/>
      <c r="U303" s="11"/>
      <c r="V303" s="11"/>
      <c r="W303" s="11"/>
      <c r="X303" s="11"/>
    </row>
    <row r="304" spans="4:24" x14ac:dyDescent="0.2">
      <c r="D304" s="25"/>
      <c r="G304" s="26"/>
      <c r="T304" s="11"/>
      <c r="U304" s="11"/>
      <c r="V304" s="11"/>
      <c r="W304" s="11"/>
      <c r="X304" s="11"/>
    </row>
    <row r="305" spans="4:24" x14ac:dyDescent="0.2">
      <c r="D305" s="25"/>
      <c r="G305" s="26"/>
      <c r="T305" s="11"/>
      <c r="U305" s="11"/>
      <c r="V305" s="11"/>
      <c r="W305" s="11"/>
      <c r="X305" s="11"/>
    </row>
    <row r="306" spans="4:24" x14ac:dyDescent="0.2">
      <c r="D306" s="25"/>
      <c r="G306" s="26"/>
      <c r="T306" s="11"/>
      <c r="U306" s="11"/>
      <c r="V306" s="11"/>
      <c r="W306" s="11"/>
      <c r="X306" s="11"/>
    </row>
    <row r="307" spans="4:24" x14ac:dyDescent="0.2">
      <c r="D307" s="25"/>
      <c r="G307" s="26"/>
      <c r="T307" s="11"/>
      <c r="U307" s="11"/>
      <c r="V307" s="11"/>
      <c r="W307" s="11"/>
      <c r="X307" s="11"/>
    </row>
    <row r="308" spans="4:24" x14ac:dyDescent="0.2">
      <c r="D308" s="25"/>
      <c r="G308" s="26"/>
      <c r="T308" s="11"/>
      <c r="U308" s="11"/>
      <c r="V308" s="11"/>
      <c r="W308" s="11"/>
      <c r="X308" s="11"/>
    </row>
    <row r="309" spans="4:24" x14ac:dyDescent="0.2">
      <c r="D309" s="25"/>
      <c r="G309" s="26"/>
      <c r="T309" s="11"/>
      <c r="U309" s="11"/>
      <c r="V309" s="11"/>
      <c r="W309" s="11"/>
      <c r="X309" s="11"/>
    </row>
    <row r="310" spans="4:24" x14ac:dyDescent="0.2">
      <c r="D310" s="25"/>
      <c r="G310" s="26"/>
      <c r="T310" s="11"/>
      <c r="U310" s="11"/>
      <c r="V310" s="11"/>
      <c r="W310" s="11"/>
      <c r="X310" s="11"/>
    </row>
    <row r="311" spans="4:24" x14ac:dyDescent="0.2">
      <c r="D311" s="25"/>
      <c r="G311" s="26"/>
      <c r="T311" s="11"/>
      <c r="U311" s="11"/>
      <c r="V311" s="11"/>
      <c r="W311" s="11"/>
      <c r="X311" s="11"/>
    </row>
    <row r="312" spans="4:24" x14ac:dyDescent="0.2">
      <c r="D312" s="25"/>
      <c r="G312" s="26"/>
      <c r="T312" s="11"/>
      <c r="U312" s="11"/>
      <c r="V312" s="11"/>
      <c r="W312" s="11"/>
      <c r="X312" s="11"/>
    </row>
    <row r="313" spans="4:24" x14ac:dyDescent="0.2">
      <c r="D313" s="25"/>
      <c r="G313" s="26"/>
      <c r="T313" s="11"/>
      <c r="U313" s="11"/>
      <c r="V313" s="11"/>
      <c r="W313" s="11"/>
      <c r="X313" s="11"/>
    </row>
    <row r="314" spans="4:24" x14ac:dyDescent="0.2">
      <c r="D314" s="25"/>
      <c r="G314" s="26"/>
      <c r="T314" s="11"/>
      <c r="U314" s="11"/>
      <c r="V314" s="11"/>
      <c r="W314" s="11"/>
      <c r="X314" s="11"/>
    </row>
    <row r="315" spans="4:24" x14ac:dyDescent="0.2">
      <c r="D315" s="25"/>
      <c r="G315" s="26"/>
      <c r="T315" s="11"/>
      <c r="U315" s="11"/>
      <c r="V315" s="11"/>
      <c r="W315" s="11"/>
      <c r="X315" s="11"/>
    </row>
    <row r="316" spans="4:24" x14ac:dyDescent="0.2">
      <c r="D316" s="25"/>
      <c r="G316" s="26"/>
      <c r="T316" s="11"/>
      <c r="U316" s="11"/>
      <c r="V316" s="11"/>
      <c r="W316" s="11"/>
      <c r="X316" s="11"/>
    </row>
    <row r="317" spans="4:24" x14ac:dyDescent="0.2">
      <c r="D317" s="25"/>
      <c r="G317" s="26"/>
      <c r="T317" s="11"/>
      <c r="U317" s="11"/>
      <c r="V317" s="11"/>
      <c r="W317" s="11"/>
      <c r="X317" s="11"/>
    </row>
    <row r="318" spans="4:24" x14ac:dyDescent="0.2">
      <c r="D318" s="25"/>
      <c r="G318" s="26"/>
      <c r="T318" s="11"/>
      <c r="U318" s="11"/>
      <c r="V318" s="11"/>
      <c r="W318" s="11"/>
      <c r="X318" s="11"/>
    </row>
    <row r="319" spans="4:24" x14ac:dyDescent="0.2">
      <c r="D319" s="25"/>
      <c r="G319" s="26"/>
      <c r="T319" s="11"/>
      <c r="U319" s="11"/>
      <c r="V319" s="11"/>
      <c r="W319" s="11"/>
      <c r="X319" s="11"/>
    </row>
    <row r="320" spans="4:24" x14ac:dyDescent="0.2">
      <c r="D320" s="25"/>
      <c r="G320" s="26"/>
      <c r="T320" s="11"/>
      <c r="U320" s="11"/>
      <c r="V320" s="11"/>
      <c r="W320" s="11"/>
      <c r="X320" s="11"/>
    </row>
    <row r="321" spans="4:24" x14ac:dyDescent="0.2">
      <c r="D321" s="25"/>
      <c r="G321" s="26"/>
      <c r="T321" s="11"/>
      <c r="U321" s="11"/>
      <c r="V321" s="11"/>
      <c r="W321" s="11"/>
      <c r="X321" s="11"/>
    </row>
    <row r="322" spans="4:24" x14ac:dyDescent="0.2">
      <c r="D322" s="25"/>
      <c r="G322" s="26"/>
      <c r="T322" s="11"/>
      <c r="U322" s="11"/>
      <c r="V322" s="11"/>
      <c r="W322" s="11"/>
      <c r="X322" s="11"/>
    </row>
    <row r="323" spans="4:24" x14ac:dyDescent="0.2">
      <c r="D323" s="25"/>
      <c r="G323" s="26"/>
      <c r="T323" s="11"/>
      <c r="U323" s="11"/>
      <c r="V323" s="11"/>
      <c r="W323" s="11"/>
      <c r="X323" s="11"/>
    </row>
    <row r="324" spans="4:24" x14ac:dyDescent="0.2">
      <c r="D324" s="25"/>
      <c r="G324" s="26"/>
      <c r="T324" s="11"/>
      <c r="U324" s="11"/>
      <c r="V324" s="11"/>
      <c r="W324" s="11"/>
      <c r="X324" s="11"/>
    </row>
    <row r="325" spans="4:24" x14ac:dyDescent="0.2">
      <c r="D325" s="25"/>
      <c r="G325" s="26"/>
      <c r="T325" s="11"/>
      <c r="U325" s="11"/>
      <c r="V325" s="11"/>
      <c r="W325" s="11"/>
      <c r="X325" s="11"/>
    </row>
    <row r="326" spans="4:24" x14ac:dyDescent="0.2">
      <c r="D326" s="25"/>
      <c r="G326" s="26"/>
      <c r="T326" s="11"/>
      <c r="U326" s="11"/>
      <c r="V326" s="11"/>
      <c r="W326" s="11"/>
      <c r="X326" s="11"/>
    </row>
    <row r="327" spans="4:24" x14ac:dyDescent="0.2">
      <c r="D327" s="25"/>
      <c r="G327" s="26"/>
      <c r="T327" s="11"/>
      <c r="U327" s="11"/>
      <c r="V327" s="11"/>
      <c r="W327" s="11"/>
      <c r="X327" s="11"/>
    </row>
    <row r="328" spans="4:24" x14ac:dyDescent="0.2">
      <c r="D328" s="25"/>
      <c r="G328" s="26"/>
      <c r="T328" s="11"/>
      <c r="U328" s="11"/>
      <c r="V328" s="11"/>
      <c r="W328" s="11"/>
      <c r="X328" s="11"/>
    </row>
    <row r="329" spans="4:24" x14ac:dyDescent="0.2">
      <c r="D329" s="25"/>
      <c r="G329" s="26"/>
      <c r="T329" s="11"/>
      <c r="U329" s="11"/>
      <c r="V329" s="11"/>
      <c r="W329" s="11"/>
      <c r="X329" s="11"/>
    </row>
    <row r="330" spans="4:24" x14ac:dyDescent="0.2">
      <c r="D330" s="25"/>
      <c r="G330" s="26"/>
      <c r="T330" s="11"/>
      <c r="U330" s="11"/>
      <c r="V330" s="11"/>
      <c r="W330" s="11"/>
      <c r="X330" s="11"/>
    </row>
    <row r="331" spans="4:24" x14ac:dyDescent="0.2">
      <c r="D331" s="25"/>
      <c r="G331" s="26"/>
      <c r="T331" s="11"/>
      <c r="U331" s="11"/>
      <c r="V331" s="11"/>
      <c r="W331" s="11"/>
      <c r="X331" s="11"/>
    </row>
    <row r="332" spans="4:24" x14ac:dyDescent="0.2">
      <c r="D332" s="25"/>
      <c r="G332" s="26"/>
      <c r="T332" s="11"/>
      <c r="U332" s="11"/>
      <c r="V332" s="11"/>
      <c r="W332" s="11"/>
      <c r="X332" s="11"/>
    </row>
    <row r="333" spans="4:24" x14ac:dyDescent="0.2">
      <c r="D333" s="25"/>
      <c r="G333" s="26"/>
      <c r="T333" s="11"/>
      <c r="U333" s="11"/>
      <c r="V333" s="11"/>
      <c r="W333" s="11"/>
      <c r="X333" s="11"/>
    </row>
    <row r="334" spans="4:24" x14ac:dyDescent="0.2">
      <c r="D334" s="25"/>
      <c r="G334" s="26"/>
      <c r="T334" s="11"/>
      <c r="U334" s="11"/>
      <c r="V334" s="11"/>
      <c r="W334" s="11"/>
      <c r="X334" s="11"/>
    </row>
    <row r="335" spans="4:24" x14ac:dyDescent="0.2">
      <c r="D335" s="25"/>
      <c r="G335" s="26"/>
      <c r="T335" s="11"/>
      <c r="U335" s="11"/>
      <c r="V335" s="11"/>
      <c r="W335" s="11"/>
      <c r="X335" s="11"/>
    </row>
    <row r="336" spans="4:24" x14ac:dyDescent="0.2">
      <c r="D336" s="25"/>
      <c r="G336" s="26"/>
      <c r="T336" s="11"/>
      <c r="U336" s="11"/>
      <c r="V336" s="11"/>
      <c r="W336" s="11"/>
      <c r="X336" s="11"/>
    </row>
    <row r="337" spans="4:24" x14ac:dyDescent="0.2">
      <c r="D337" s="25"/>
      <c r="G337" s="26"/>
      <c r="T337" s="11"/>
      <c r="U337" s="11"/>
      <c r="V337" s="11"/>
      <c r="W337" s="11"/>
      <c r="X337" s="11"/>
    </row>
    <row r="338" spans="4:24" x14ac:dyDescent="0.2">
      <c r="D338" s="25"/>
      <c r="G338" s="26"/>
      <c r="T338" s="11"/>
      <c r="U338" s="11"/>
      <c r="V338" s="11"/>
      <c r="W338" s="11"/>
      <c r="X338" s="11"/>
    </row>
    <row r="339" spans="4:24" x14ac:dyDescent="0.2">
      <c r="D339" s="25"/>
      <c r="G339" s="26"/>
      <c r="T339" s="11"/>
      <c r="U339" s="11"/>
      <c r="V339" s="11"/>
      <c r="W339" s="11"/>
      <c r="X339" s="11"/>
    </row>
    <row r="340" spans="4:24" x14ac:dyDescent="0.2">
      <c r="D340" s="25"/>
      <c r="G340" s="26"/>
      <c r="T340" s="11"/>
      <c r="U340" s="11"/>
      <c r="V340" s="11"/>
      <c r="W340" s="11"/>
      <c r="X340" s="11"/>
    </row>
    <row r="341" spans="4:24" x14ac:dyDescent="0.2">
      <c r="D341" s="25"/>
      <c r="G341" s="26"/>
      <c r="T341" s="11"/>
      <c r="U341" s="11"/>
      <c r="V341" s="11"/>
      <c r="W341" s="11"/>
      <c r="X341" s="11"/>
    </row>
    <row r="342" spans="4:24" x14ac:dyDescent="0.2">
      <c r="D342" s="25"/>
      <c r="G342" s="26"/>
      <c r="T342" s="11"/>
      <c r="U342" s="11"/>
      <c r="V342" s="11"/>
      <c r="W342" s="11"/>
      <c r="X342" s="11"/>
    </row>
    <row r="343" spans="4:24" x14ac:dyDescent="0.2">
      <c r="D343" s="25"/>
      <c r="G343" s="26"/>
      <c r="T343" s="11"/>
      <c r="U343" s="11"/>
      <c r="V343" s="11"/>
      <c r="W343" s="11"/>
      <c r="X343" s="11"/>
    </row>
    <row r="344" spans="4:24" x14ac:dyDescent="0.2">
      <c r="D344" s="25"/>
      <c r="G344" s="26"/>
      <c r="T344" s="11"/>
      <c r="U344" s="11"/>
      <c r="V344" s="11"/>
      <c r="W344" s="11"/>
      <c r="X344" s="11"/>
    </row>
    <row r="345" spans="4:24" x14ac:dyDescent="0.2">
      <c r="D345" s="25"/>
      <c r="G345" s="26"/>
      <c r="T345" s="11"/>
      <c r="U345" s="11"/>
      <c r="V345" s="11"/>
      <c r="W345" s="11"/>
      <c r="X345" s="11"/>
    </row>
    <row r="346" spans="4:24" x14ac:dyDescent="0.2">
      <c r="D346" s="25"/>
      <c r="G346" s="26"/>
      <c r="T346" s="11"/>
      <c r="U346" s="11"/>
      <c r="V346" s="11"/>
      <c r="W346" s="11"/>
      <c r="X346" s="11"/>
    </row>
    <row r="347" spans="4:24" x14ac:dyDescent="0.2">
      <c r="D347" s="25"/>
      <c r="G347" s="26"/>
      <c r="T347" s="11"/>
      <c r="U347" s="11"/>
      <c r="V347" s="11"/>
      <c r="W347" s="11"/>
      <c r="X347" s="11"/>
    </row>
    <row r="348" spans="4:24" x14ac:dyDescent="0.2">
      <c r="D348" s="25"/>
      <c r="G348" s="26"/>
      <c r="T348" s="11"/>
      <c r="U348" s="11"/>
      <c r="V348" s="11"/>
      <c r="W348" s="11"/>
      <c r="X348" s="11"/>
    </row>
    <row r="349" spans="4:24" x14ac:dyDescent="0.2">
      <c r="D349" s="25"/>
      <c r="G349" s="26"/>
      <c r="T349" s="11"/>
      <c r="U349" s="11"/>
      <c r="V349" s="11"/>
      <c r="W349" s="11"/>
      <c r="X349" s="11"/>
    </row>
    <row r="350" spans="4:24" x14ac:dyDescent="0.2">
      <c r="D350" s="25"/>
      <c r="G350" s="26"/>
      <c r="T350" s="11"/>
      <c r="U350" s="11"/>
      <c r="V350" s="11"/>
      <c r="W350" s="11"/>
      <c r="X350" s="11"/>
    </row>
    <row r="351" spans="4:24" x14ac:dyDescent="0.2">
      <c r="D351" s="25"/>
      <c r="G351" s="26"/>
      <c r="T351" s="11"/>
      <c r="U351" s="11"/>
      <c r="V351" s="11"/>
      <c r="W351" s="11"/>
      <c r="X351" s="11"/>
    </row>
    <row r="352" spans="4:24" x14ac:dyDescent="0.2">
      <c r="D352" s="25"/>
      <c r="G352" s="26"/>
      <c r="T352" s="11"/>
      <c r="U352" s="11"/>
      <c r="V352" s="11"/>
      <c r="W352" s="11"/>
      <c r="X352" s="11"/>
    </row>
    <row r="353" spans="4:24" x14ac:dyDescent="0.2">
      <c r="D353" s="25"/>
      <c r="G353" s="26"/>
      <c r="T353" s="11"/>
      <c r="U353" s="11"/>
      <c r="V353" s="11"/>
      <c r="W353" s="11"/>
      <c r="X353" s="11"/>
    </row>
    <row r="354" spans="4:24" x14ac:dyDescent="0.2">
      <c r="D354" s="25"/>
      <c r="G354" s="26"/>
      <c r="T354" s="11"/>
      <c r="U354" s="11"/>
      <c r="V354" s="11"/>
      <c r="W354" s="11"/>
      <c r="X354" s="11"/>
    </row>
    <row r="355" spans="4:24" x14ac:dyDescent="0.2">
      <c r="D355" s="25"/>
      <c r="G355" s="26"/>
      <c r="T355" s="11"/>
      <c r="U355" s="11"/>
      <c r="V355" s="11"/>
      <c r="W355" s="11"/>
      <c r="X355" s="11"/>
    </row>
    <row r="356" spans="4:24" x14ac:dyDescent="0.2">
      <c r="D356" s="25"/>
      <c r="G356" s="26"/>
      <c r="T356" s="11"/>
      <c r="U356" s="11"/>
      <c r="V356" s="11"/>
      <c r="W356" s="11"/>
      <c r="X356" s="11"/>
    </row>
    <row r="357" spans="4:24" x14ac:dyDescent="0.2">
      <c r="D357" s="25"/>
      <c r="G357" s="26"/>
      <c r="T357" s="11"/>
      <c r="U357" s="11"/>
      <c r="V357" s="11"/>
      <c r="W357" s="11"/>
      <c r="X357" s="11"/>
    </row>
    <row r="358" spans="4:24" x14ac:dyDescent="0.2">
      <c r="D358" s="25"/>
      <c r="G358" s="26"/>
      <c r="T358" s="11"/>
      <c r="U358" s="11"/>
      <c r="V358" s="11"/>
      <c r="W358" s="11"/>
      <c r="X358" s="11"/>
    </row>
    <row r="359" spans="4:24" x14ac:dyDescent="0.2">
      <c r="D359" s="25"/>
      <c r="G359" s="26"/>
      <c r="T359" s="11"/>
      <c r="U359" s="11"/>
      <c r="V359" s="11"/>
      <c r="W359" s="11"/>
      <c r="X359" s="11"/>
    </row>
    <row r="360" spans="4:24" x14ac:dyDescent="0.2">
      <c r="D360" s="25"/>
      <c r="G360" s="26"/>
      <c r="T360" s="11"/>
      <c r="U360" s="11"/>
      <c r="V360" s="11"/>
      <c r="W360" s="11"/>
      <c r="X360" s="11"/>
    </row>
    <row r="361" spans="4:24" x14ac:dyDescent="0.2">
      <c r="D361" s="25"/>
      <c r="G361" s="26"/>
      <c r="T361" s="11"/>
      <c r="U361" s="11"/>
      <c r="V361" s="11"/>
      <c r="W361" s="11"/>
      <c r="X361" s="11"/>
    </row>
    <row r="362" spans="4:24" x14ac:dyDescent="0.2">
      <c r="D362" s="25"/>
      <c r="G362" s="26"/>
      <c r="T362" s="11"/>
      <c r="U362" s="11"/>
      <c r="V362" s="11"/>
      <c r="W362" s="11"/>
      <c r="X362" s="11"/>
    </row>
    <row r="363" spans="4:24" x14ac:dyDescent="0.2">
      <c r="D363" s="25"/>
      <c r="G363" s="26"/>
      <c r="T363" s="11"/>
      <c r="U363" s="11"/>
      <c r="V363" s="11"/>
      <c r="W363" s="11"/>
      <c r="X363" s="11"/>
    </row>
    <row r="364" spans="4:24" x14ac:dyDescent="0.2">
      <c r="D364" s="25"/>
      <c r="G364" s="26"/>
      <c r="T364" s="11"/>
      <c r="U364" s="11"/>
      <c r="V364" s="11"/>
      <c r="W364" s="11"/>
      <c r="X364" s="11"/>
    </row>
    <row r="365" spans="4:24" x14ac:dyDescent="0.2">
      <c r="D365" s="25"/>
      <c r="G365" s="26"/>
      <c r="T365" s="11"/>
      <c r="U365" s="11"/>
      <c r="V365" s="11"/>
      <c r="W365" s="11"/>
      <c r="X365" s="11"/>
    </row>
    <row r="366" spans="4:24" x14ac:dyDescent="0.2">
      <c r="D366" s="25"/>
      <c r="G366" s="26"/>
      <c r="T366" s="11"/>
      <c r="U366" s="11"/>
      <c r="V366" s="11"/>
      <c r="W366" s="11"/>
      <c r="X366" s="11"/>
    </row>
    <row r="367" spans="4:24" x14ac:dyDescent="0.2">
      <c r="D367" s="25"/>
      <c r="G367" s="26"/>
      <c r="T367" s="11"/>
      <c r="U367" s="11"/>
      <c r="V367" s="11"/>
      <c r="W367" s="11"/>
      <c r="X367" s="11"/>
    </row>
    <row r="368" spans="4:24" x14ac:dyDescent="0.2">
      <c r="D368" s="25"/>
      <c r="G368" s="26"/>
      <c r="T368" s="11"/>
      <c r="U368" s="11"/>
      <c r="V368" s="11"/>
      <c r="W368" s="11"/>
      <c r="X368" s="11"/>
    </row>
    <row r="369" spans="4:24" x14ac:dyDescent="0.2">
      <c r="D369" s="25"/>
      <c r="G369" s="26"/>
      <c r="T369" s="11"/>
      <c r="U369" s="11"/>
      <c r="V369" s="11"/>
      <c r="W369" s="11"/>
      <c r="X369" s="11"/>
    </row>
    <row r="370" spans="4:24" x14ac:dyDescent="0.2">
      <c r="D370" s="25"/>
      <c r="G370" s="26"/>
      <c r="T370" s="11"/>
      <c r="U370" s="11"/>
      <c r="V370" s="11"/>
      <c r="W370" s="11"/>
      <c r="X370" s="11"/>
    </row>
    <row r="371" spans="4:24" x14ac:dyDescent="0.2">
      <c r="D371" s="25"/>
      <c r="G371" s="26"/>
      <c r="T371" s="11"/>
      <c r="U371" s="11"/>
      <c r="V371" s="11"/>
      <c r="W371" s="11"/>
      <c r="X371" s="11"/>
    </row>
    <row r="372" spans="4:24" x14ac:dyDescent="0.2">
      <c r="D372" s="25"/>
      <c r="G372" s="26"/>
      <c r="T372" s="11"/>
      <c r="U372" s="11"/>
      <c r="V372" s="11"/>
      <c r="W372" s="11"/>
      <c r="X372" s="11"/>
    </row>
    <row r="373" spans="4:24" x14ac:dyDescent="0.2">
      <c r="D373" s="25"/>
      <c r="G373" s="26"/>
      <c r="T373" s="11"/>
      <c r="U373" s="11"/>
      <c r="V373" s="11"/>
      <c r="W373" s="11"/>
      <c r="X373" s="11"/>
    </row>
    <row r="374" spans="4:24" x14ac:dyDescent="0.2">
      <c r="D374" s="25"/>
      <c r="G374" s="26"/>
      <c r="T374" s="11"/>
      <c r="U374" s="11"/>
      <c r="V374" s="11"/>
      <c r="W374" s="11"/>
      <c r="X374" s="11"/>
    </row>
    <row r="375" spans="4:24" x14ac:dyDescent="0.2">
      <c r="D375" s="25"/>
      <c r="G375" s="26"/>
      <c r="T375" s="11"/>
      <c r="U375" s="11"/>
      <c r="V375" s="11"/>
      <c r="W375" s="11"/>
      <c r="X375" s="11"/>
    </row>
    <row r="376" spans="4:24" x14ac:dyDescent="0.2">
      <c r="D376" s="25"/>
      <c r="G376" s="26"/>
      <c r="T376" s="11"/>
      <c r="U376" s="11"/>
      <c r="V376" s="11"/>
      <c r="W376" s="11"/>
      <c r="X376" s="11"/>
    </row>
    <row r="377" spans="4:24" x14ac:dyDescent="0.2">
      <c r="D377" s="25"/>
      <c r="G377" s="26"/>
      <c r="T377" s="11"/>
      <c r="U377" s="11"/>
      <c r="V377" s="11"/>
      <c r="W377" s="11"/>
      <c r="X377" s="11"/>
    </row>
    <row r="378" spans="4:24" x14ac:dyDescent="0.2">
      <c r="D378" s="25"/>
      <c r="G378" s="26"/>
      <c r="T378" s="11"/>
      <c r="U378" s="11"/>
      <c r="V378" s="11"/>
      <c r="W378" s="11"/>
      <c r="X378" s="11"/>
    </row>
    <row r="379" spans="4:24" x14ac:dyDescent="0.2">
      <c r="D379" s="25"/>
      <c r="G379" s="26"/>
      <c r="T379" s="11"/>
      <c r="U379" s="11"/>
      <c r="V379" s="11"/>
      <c r="W379" s="11"/>
      <c r="X379" s="11"/>
    </row>
    <row r="380" spans="4:24" x14ac:dyDescent="0.2">
      <c r="D380" s="25"/>
      <c r="G380" s="26"/>
      <c r="T380" s="11"/>
      <c r="U380" s="11"/>
      <c r="V380" s="11"/>
      <c r="W380" s="11"/>
      <c r="X380" s="11"/>
    </row>
    <row r="381" spans="4:24" x14ac:dyDescent="0.2">
      <c r="D381" s="25"/>
      <c r="G381" s="26"/>
      <c r="T381" s="11"/>
      <c r="U381" s="11"/>
      <c r="V381" s="11"/>
      <c r="W381" s="11"/>
      <c r="X381" s="11"/>
    </row>
    <row r="382" spans="4:24" x14ac:dyDescent="0.2">
      <c r="D382" s="25"/>
      <c r="G382" s="26"/>
      <c r="T382" s="11"/>
      <c r="U382" s="11"/>
      <c r="V382" s="11"/>
      <c r="W382" s="11"/>
      <c r="X382" s="11"/>
    </row>
    <row r="383" spans="4:24" x14ac:dyDescent="0.2">
      <c r="D383" s="25"/>
      <c r="G383" s="26"/>
      <c r="T383" s="11"/>
      <c r="U383" s="11"/>
      <c r="V383" s="11"/>
      <c r="W383" s="11"/>
      <c r="X383" s="11"/>
    </row>
    <row r="384" spans="4:24" x14ac:dyDescent="0.2">
      <c r="D384" s="25"/>
      <c r="G384" s="26"/>
      <c r="T384" s="11"/>
      <c r="U384" s="11"/>
      <c r="V384" s="11"/>
      <c r="W384" s="11"/>
      <c r="X384" s="11"/>
    </row>
    <row r="385" spans="4:24" x14ac:dyDescent="0.2">
      <c r="D385" s="25"/>
      <c r="G385" s="26"/>
      <c r="T385" s="11"/>
      <c r="U385" s="11"/>
      <c r="V385" s="11"/>
      <c r="W385" s="11"/>
      <c r="X385" s="11"/>
    </row>
    <row r="386" spans="4:24" x14ac:dyDescent="0.2">
      <c r="D386" s="25"/>
      <c r="G386" s="26"/>
      <c r="T386" s="11"/>
      <c r="U386" s="11"/>
      <c r="V386" s="11"/>
      <c r="W386" s="11"/>
      <c r="X386" s="11"/>
    </row>
    <row r="387" spans="4:24" x14ac:dyDescent="0.2">
      <c r="D387" s="25"/>
      <c r="G387" s="26"/>
      <c r="T387" s="11"/>
      <c r="U387" s="11"/>
      <c r="V387" s="11"/>
      <c r="W387" s="11"/>
      <c r="X387" s="11"/>
    </row>
    <row r="388" spans="4:24" x14ac:dyDescent="0.2">
      <c r="D388" s="25"/>
      <c r="G388" s="26"/>
      <c r="T388" s="11"/>
      <c r="U388" s="11"/>
      <c r="V388" s="11"/>
      <c r="W388" s="11"/>
      <c r="X388" s="11"/>
    </row>
    <row r="389" spans="4:24" x14ac:dyDescent="0.2">
      <c r="D389" s="25"/>
      <c r="G389" s="26"/>
      <c r="T389" s="11"/>
      <c r="U389" s="11"/>
      <c r="V389" s="11"/>
      <c r="W389" s="11"/>
      <c r="X389" s="11"/>
    </row>
    <row r="390" spans="4:24" x14ac:dyDescent="0.2">
      <c r="D390" s="25"/>
      <c r="G390" s="26"/>
      <c r="T390" s="11"/>
      <c r="U390" s="11"/>
      <c r="V390" s="11"/>
      <c r="W390" s="11"/>
      <c r="X390" s="11"/>
    </row>
    <row r="391" spans="4:24" x14ac:dyDescent="0.2">
      <c r="D391" s="25"/>
      <c r="G391" s="26"/>
      <c r="T391" s="11"/>
      <c r="U391" s="11"/>
      <c r="V391" s="11"/>
      <c r="W391" s="11"/>
      <c r="X391" s="11"/>
    </row>
    <row r="392" spans="4:24" x14ac:dyDescent="0.2">
      <c r="D392" s="25"/>
      <c r="G392" s="26"/>
      <c r="T392" s="11"/>
      <c r="U392" s="11"/>
      <c r="V392" s="11"/>
      <c r="W392" s="11"/>
      <c r="X392" s="11"/>
    </row>
    <row r="393" spans="4:24" x14ac:dyDescent="0.2">
      <c r="D393" s="25"/>
      <c r="G393" s="26"/>
      <c r="T393" s="11"/>
      <c r="U393" s="11"/>
      <c r="V393" s="11"/>
      <c r="W393" s="11"/>
      <c r="X393" s="11"/>
    </row>
    <row r="394" spans="4:24" x14ac:dyDescent="0.2">
      <c r="D394" s="25"/>
      <c r="G394" s="26"/>
      <c r="T394" s="11"/>
      <c r="U394" s="11"/>
      <c r="V394" s="11"/>
      <c r="W394" s="11"/>
      <c r="X394" s="11"/>
    </row>
    <row r="395" spans="4:24" x14ac:dyDescent="0.2">
      <c r="D395" s="25"/>
      <c r="G395" s="26"/>
      <c r="T395" s="11"/>
      <c r="U395" s="11"/>
      <c r="V395" s="11"/>
      <c r="W395" s="11"/>
      <c r="X395" s="11"/>
    </row>
    <row r="396" spans="4:24" x14ac:dyDescent="0.2">
      <c r="D396" s="25"/>
      <c r="G396" s="26"/>
      <c r="T396" s="11"/>
      <c r="U396" s="11"/>
      <c r="V396" s="11"/>
      <c r="W396" s="11"/>
      <c r="X396" s="11"/>
    </row>
    <row r="397" spans="4:24" x14ac:dyDescent="0.2">
      <c r="D397" s="25"/>
      <c r="G397" s="26"/>
      <c r="T397" s="11"/>
      <c r="U397" s="11"/>
      <c r="V397" s="11"/>
      <c r="W397" s="11"/>
      <c r="X397" s="11"/>
    </row>
    <row r="398" spans="4:24" x14ac:dyDescent="0.2">
      <c r="D398" s="25"/>
      <c r="G398" s="26"/>
      <c r="T398" s="11"/>
      <c r="U398" s="11"/>
      <c r="V398" s="11"/>
      <c r="W398" s="11"/>
      <c r="X398" s="11"/>
    </row>
    <row r="399" spans="4:24" x14ac:dyDescent="0.2">
      <c r="D399" s="25"/>
      <c r="G399" s="26"/>
      <c r="T399" s="11"/>
      <c r="U399" s="11"/>
      <c r="V399" s="11"/>
      <c r="W399" s="11"/>
      <c r="X399" s="11"/>
    </row>
    <row r="400" spans="4:24" x14ac:dyDescent="0.2">
      <c r="D400" s="25"/>
      <c r="G400" s="26"/>
      <c r="T400" s="11"/>
      <c r="U400" s="11"/>
      <c r="V400" s="11"/>
      <c r="W400" s="11"/>
      <c r="X400" s="11"/>
    </row>
    <row r="401" spans="4:24" x14ac:dyDescent="0.2">
      <c r="D401" s="25"/>
      <c r="G401" s="26"/>
      <c r="T401" s="11"/>
      <c r="U401" s="11"/>
      <c r="V401" s="11"/>
      <c r="W401" s="11"/>
      <c r="X401" s="11"/>
    </row>
    <row r="402" spans="4:24" x14ac:dyDescent="0.2">
      <c r="D402" s="25"/>
      <c r="G402" s="26"/>
      <c r="T402" s="11"/>
      <c r="U402" s="11"/>
      <c r="V402" s="11"/>
      <c r="W402" s="11"/>
      <c r="X402" s="11"/>
    </row>
    <row r="403" spans="4:24" x14ac:dyDescent="0.2">
      <c r="D403" s="25"/>
      <c r="G403" s="26"/>
      <c r="T403" s="11"/>
      <c r="U403" s="11"/>
      <c r="V403" s="11"/>
      <c r="W403" s="11"/>
      <c r="X403" s="11"/>
    </row>
    <row r="404" spans="4:24" x14ac:dyDescent="0.2">
      <c r="D404" s="25"/>
      <c r="G404" s="26"/>
      <c r="T404" s="11"/>
      <c r="U404" s="11"/>
      <c r="V404" s="11"/>
      <c r="W404" s="11"/>
      <c r="X404" s="11"/>
    </row>
    <row r="405" spans="4:24" x14ac:dyDescent="0.2">
      <c r="D405" s="25"/>
      <c r="G405" s="26"/>
      <c r="T405" s="11"/>
      <c r="U405" s="11"/>
      <c r="V405" s="11"/>
      <c r="W405" s="11"/>
      <c r="X405" s="11"/>
    </row>
    <row r="406" spans="4:24" x14ac:dyDescent="0.2">
      <c r="D406" s="25"/>
      <c r="G406" s="26"/>
      <c r="T406" s="11"/>
      <c r="U406" s="11"/>
      <c r="V406" s="11"/>
      <c r="W406" s="11"/>
      <c r="X406" s="11"/>
    </row>
    <row r="407" spans="4:24" x14ac:dyDescent="0.2">
      <c r="D407" s="25"/>
      <c r="G407" s="26"/>
      <c r="T407" s="11"/>
      <c r="U407" s="11"/>
      <c r="V407" s="11"/>
      <c r="W407" s="11"/>
      <c r="X407" s="11"/>
    </row>
    <row r="408" spans="4:24" x14ac:dyDescent="0.2">
      <c r="D408" s="25"/>
      <c r="G408" s="26"/>
      <c r="T408" s="11"/>
      <c r="U408" s="11"/>
      <c r="V408" s="11"/>
      <c r="W408" s="11"/>
      <c r="X408" s="11"/>
    </row>
    <row r="409" spans="4:24" x14ac:dyDescent="0.2">
      <c r="D409" s="25"/>
      <c r="G409" s="26"/>
      <c r="T409" s="11"/>
      <c r="U409" s="11"/>
      <c r="V409" s="11"/>
      <c r="W409" s="11"/>
      <c r="X409" s="11"/>
    </row>
    <row r="410" spans="4:24" x14ac:dyDescent="0.2">
      <c r="D410" s="25"/>
      <c r="G410" s="26"/>
      <c r="T410" s="11"/>
      <c r="U410" s="11"/>
      <c r="V410" s="11"/>
      <c r="W410" s="11"/>
      <c r="X410" s="11"/>
    </row>
    <row r="411" spans="4:24" x14ac:dyDescent="0.2">
      <c r="D411" s="25"/>
      <c r="G411" s="26"/>
      <c r="T411" s="11"/>
      <c r="U411" s="11"/>
      <c r="V411" s="11"/>
      <c r="W411" s="11"/>
      <c r="X411" s="11"/>
    </row>
    <row r="412" spans="4:24" x14ac:dyDescent="0.2">
      <c r="D412" s="25"/>
      <c r="G412" s="26"/>
      <c r="T412" s="11"/>
      <c r="U412" s="11"/>
      <c r="V412" s="11"/>
      <c r="W412" s="11"/>
      <c r="X412" s="11"/>
    </row>
    <row r="413" spans="4:24" x14ac:dyDescent="0.2">
      <c r="D413" s="25"/>
      <c r="G413" s="26"/>
      <c r="T413" s="11"/>
      <c r="U413" s="11"/>
      <c r="V413" s="11"/>
      <c r="W413" s="11"/>
      <c r="X413" s="11"/>
    </row>
    <row r="414" spans="4:24" x14ac:dyDescent="0.2">
      <c r="D414" s="25"/>
      <c r="G414" s="26"/>
      <c r="T414" s="11"/>
      <c r="U414" s="11"/>
      <c r="V414" s="11"/>
      <c r="W414" s="11"/>
      <c r="X414" s="11"/>
    </row>
    <row r="415" spans="4:24" x14ac:dyDescent="0.2">
      <c r="D415" s="25"/>
      <c r="G415" s="26"/>
      <c r="T415" s="11"/>
      <c r="U415" s="11"/>
      <c r="V415" s="11"/>
      <c r="W415" s="11"/>
      <c r="X415" s="11"/>
    </row>
    <row r="416" spans="4:24" x14ac:dyDescent="0.2">
      <c r="D416" s="25"/>
      <c r="G416" s="26"/>
      <c r="T416" s="11"/>
      <c r="U416" s="11"/>
      <c r="V416" s="11"/>
      <c r="W416" s="11"/>
      <c r="X416" s="11"/>
    </row>
    <row r="417" spans="4:24" x14ac:dyDescent="0.2">
      <c r="D417" s="25"/>
      <c r="G417" s="26"/>
      <c r="T417" s="11"/>
      <c r="U417" s="11"/>
      <c r="V417" s="11"/>
      <c r="W417" s="11"/>
      <c r="X417" s="11"/>
    </row>
    <row r="418" spans="4:24" x14ac:dyDescent="0.2">
      <c r="D418" s="25"/>
      <c r="G418" s="26"/>
      <c r="T418" s="11"/>
      <c r="U418" s="11"/>
      <c r="V418" s="11"/>
      <c r="W418" s="11"/>
      <c r="X418" s="11"/>
    </row>
    <row r="419" spans="4:24" x14ac:dyDescent="0.2">
      <c r="D419" s="25"/>
      <c r="G419" s="26"/>
      <c r="T419" s="11"/>
      <c r="U419" s="11"/>
      <c r="V419" s="11"/>
      <c r="W419" s="11"/>
      <c r="X419" s="11"/>
    </row>
    <row r="420" spans="4:24" x14ac:dyDescent="0.2">
      <c r="D420" s="25"/>
      <c r="G420" s="26"/>
      <c r="T420" s="11"/>
      <c r="U420" s="11"/>
      <c r="V420" s="11"/>
      <c r="W420" s="11"/>
      <c r="X420" s="11"/>
    </row>
    <row r="421" spans="4:24" x14ac:dyDescent="0.2">
      <c r="D421" s="25"/>
      <c r="G421" s="26"/>
      <c r="T421" s="11"/>
      <c r="U421" s="11"/>
      <c r="V421" s="11"/>
      <c r="W421" s="11"/>
      <c r="X421" s="11"/>
    </row>
    <row r="422" spans="4:24" x14ac:dyDescent="0.2">
      <c r="D422" s="25"/>
      <c r="G422" s="26"/>
      <c r="T422" s="11"/>
      <c r="U422" s="11"/>
      <c r="V422" s="11"/>
      <c r="W422" s="11"/>
      <c r="X422" s="11"/>
    </row>
    <row r="423" spans="4:24" x14ac:dyDescent="0.2">
      <c r="D423" s="25"/>
      <c r="G423" s="26"/>
      <c r="T423" s="11"/>
      <c r="U423" s="11"/>
      <c r="V423" s="11"/>
      <c r="W423" s="11"/>
      <c r="X423" s="11"/>
    </row>
    <row r="424" spans="4:24" x14ac:dyDescent="0.2">
      <c r="D424" s="25"/>
      <c r="G424" s="26"/>
      <c r="T424" s="11"/>
      <c r="U424" s="11"/>
      <c r="V424" s="11"/>
      <c r="W424" s="11"/>
      <c r="X424" s="11"/>
    </row>
    <row r="425" spans="4:24" x14ac:dyDescent="0.2">
      <c r="D425" s="25"/>
      <c r="G425" s="26"/>
      <c r="T425" s="11"/>
      <c r="U425" s="11"/>
      <c r="V425" s="11"/>
      <c r="W425" s="11"/>
      <c r="X425" s="11"/>
    </row>
    <row r="426" spans="4:24" x14ac:dyDescent="0.2">
      <c r="D426" s="25"/>
      <c r="G426" s="26"/>
      <c r="T426" s="11"/>
      <c r="U426" s="11"/>
      <c r="V426" s="11"/>
      <c r="W426" s="11"/>
      <c r="X426" s="11"/>
    </row>
    <row r="427" spans="4:24" x14ac:dyDescent="0.2">
      <c r="D427" s="25"/>
      <c r="G427" s="26"/>
      <c r="T427" s="11"/>
      <c r="U427" s="11"/>
      <c r="V427" s="11"/>
      <c r="W427" s="11"/>
      <c r="X427" s="11"/>
    </row>
    <row r="428" spans="4:24" x14ac:dyDescent="0.2">
      <c r="D428" s="25"/>
      <c r="G428" s="26"/>
      <c r="T428" s="11"/>
      <c r="U428" s="11"/>
      <c r="V428" s="11"/>
      <c r="W428" s="11"/>
      <c r="X428" s="11"/>
    </row>
    <row r="429" spans="4:24" x14ac:dyDescent="0.2">
      <c r="D429" s="25"/>
      <c r="G429" s="26"/>
      <c r="T429" s="11"/>
      <c r="U429" s="11"/>
      <c r="V429" s="11"/>
      <c r="W429" s="11"/>
      <c r="X429" s="11"/>
    </row>
    <row r="430" spans="4:24" x14ac:dyDescent="0.2">
      <c r="D430" s="25"/>
      <c r="G430" s="26"/>
      <c r="T430" s="11"/>
      <c r="U430" s="11"/>
      <c r="V430" s="11"/>
      <c r="W430" s="11"/>
      <c r="X430" s="11"/>
    </row>
    <row r="431" spans="4:24" x14ac:dyDescent="0.2">
      <c r="D431" s="25"/>
      <c r="G431" s="26"/>
      <c r="T431" s="11"/>
      <c r="U431" s="11"/>
      <c r="V431" s="11"/>
      <c r="W431" s="11"/>
      <c r="X431" s="11"/>
    </row>
    <row r="432" spans="4:24" x14ac:dyDescent="0.2">
      <c r="D432" s="25"/>
      <c r="G432" s="26"/>
      <c r="T432" s="11"/>
      <c r="U432" s="11"/>
      <c r="V432" s="11"/>
      <c r="W432" s="11"/>
      <c r="X432" s="11"/>
    </row>
    <row r="433" spans="4:24" x14ac:dyDescent="0.2">
      <c r="D433" s="25"/>
      <c r="G433" s="26"/>
      <c r="T433" s="11"/>
      <c r="U433" s="11"/>
      <c r="V433" s="11"/>
      <c r="W433" s="11"/>
      <c r="X433" s="11"/>
    </row>
    <row r="434" spans="4:24" x14ac:dyDescent="0.2">
      <c r="D434" s="25"/>
      <c r="G434" s="26"/>
      <c r="T434" s="11"/>
      <c r="U434" s="11"/>
      <c r="V434" s="11"/>
      <c r="W434" s="11"/>
      <c r="X434" s="11"/>
    </row>
    <row r="435" spans="4:24" x14ac:dyDescent="0.2">
      <c r="D435" s="25"/>
      <c r="G435" s="26"/>
      <c r="T435" s="11"/>
      <c r="U435" s="11"/>
      <c r="V435" s="11"/>
      <c r="W435" s="11"/>
      <c r="X435" s="11"/>
    </row>
    <row r="436" spans="4:24" x14ac:dyDescent="0.2">
      <c r="D436" s="25"/>
      <c r="G436" s="26"/>
      <c r="T436" s="11"/>
      <c r="U436" s="11"/>
      <c r="V436" s="11"/>
      <c r="W436" s="11"/>
      <c r="X436" s="11"/>
    </row>
    <row r="437" spans="4:24" x14ac:dyDescent="0.2">
      <c r="D437" s="25"/>
      <c r="G437" s="26"/>
      <c r="T437" s="11"/>
      <c r="U437" s="11"/>
      <c r="V437" s="11"/>
      <c r="W437" s="11"/>
      <c r="X437" s="11"/>
    </row>
    <row r="438" spans="4:24" x14ac:dyDescent="0.2">
      <c r="D438" s="25"/>
      <c r="G438" s="26"/>
      <c r="T438" s="11"/>
      <c r="U438" s="11"/>
      <c r="V438" s="11"/>
      <c r="W438" s="11"/>
      <c r="X438" s="11"/>
    </row>
    <row r="439" spans="4:24" x14ac:dyDescent="0.2">
      <c r="D439" s="25"/>
      <c r="G439" s="26"/>
      <c r="T439" s="11"/>
      <c r="U439" s="11"/>
      <c r="V439" s="11"/>
      <c r="W439" s="11"/>
      <c r="X439" s="11"/>
    </row>
    <row r="440" spans="4:24" x14ac:dyDescent="0.2">
      <c r="D440" s="25"/>
      <c r="G440" s="26"/>
      <c r="T440" s="11"/>
      <c r="U440" s="11"/>
      <c r="V440" s="11"/>
      <c r="W440" s="11"/>
      <c r="X440" s="11"/>
    </row>
    <row r="441" spans="4:24" x14ac:dyDescent="0.2">
      <c r="D441" s="25"/>
      <c r="G441" s="26"/>
      <c r="T441" s="11"/>
      <c r="U441" s="11"/>
      <c r="V441" s="11"/>
      <c r="W441" s="11"/>
      <c r="X441" s="11"/>
    </row>
    <row r="442" spans="4:24" x14ac:dyDescent="0.2">
      <c r="D442" s="25"/>
      <c r="G442" s="26"/>
      <c r="T442" s="11"/>
      <c r="U442" s="11"/>
      <c r="V442" s="11"/>
      <c r="W442" s="11"/>
      <c r="X442" s="11"/>
    </row>
    <row r="443" spans="4:24" x14ac:dyDescent="0.2">
      <c r="D443" s="25"/>
      <c r="G443" s="26"/>
      <c r="T443" s="11"/>
      <c r="U443" s="11"/>
      <c r="V443" s="11"/>
      <c r="W443" s="11"/>
      <c r="X443" s="11"/>
    </row>
    <row r="444" spans="4:24" x14ac:dyDescent="0.2">
      <c r="D444" s="25"/>
      <c r="G444" s="26"/>
      <c r="T444" s="11"/>
      <c r="U444" s="11"/>
      <c r="V444" s="11"/>
      <c r="W444" s="11"/>
      <c r="X444" s="11"/>
    </row>
    <row r="445" spans="4:24" x14ac:dyDescent="0.2">
      <c r="D445" s="25"/>
      <c r="G445" s="26"/>
      <c r="T445" s="11"/>
      <c r="U445" s="11"/>
      <c r="V445" s="11"/>
      <c r="W445" s="11"/>
      <c r="X445" s="11"/>
    </row>
    <row r="446" spans="4:24" x14ac:dyDescent="0.2">
      <c r="D446" s="25"/>
      <c r="G446" s="26"/>
      <c r="T446" s="11"/>
      <c r="U446" s="11"/>
      <c r="V446" s="11"/>
      <c r="W446" s="11"/>
      <c r="X446" s="11"/>
    </row>
    <row r="447" spans="4:24" x14ac:dyDescent="0.2">
      <c r="D447" s="25"/>
      <c r="G447" s="26"/>
      <c r="T447" s="11"/>
      <c r="U447" s="11"/>
      <c r="V447" s="11"/>
      <c r="W447" s="11"/>
      <c r="X447" s="11"/>
    </row>
    <row r="448" spans="4:24" x14ac:dyDescent="0.2">
      <c r="D448" s="25"/>
      <c r="G448" s="26"/>
      <c r="T448" s="11"/>
      <c r="U448" s="11"/>
      <c r="V448" s="11"/>
      <c r="W448" s="11"/>
      <c r="X448" s="11"/>
    </row>
    <row r="449" spans="4:24" x14ac:dyDescent="0.2">
      <c r="D449" s="25"/>
      <c r="G449" s="26"/>
      <c r="T449" s="11"/>
      <c r="U449" s="11"/>
      <c r="V449" s="11"/>
      <c r="W449" s="11"/>
      <c r="X449" s="11"/>
    </row>
    <row r="450" spans="4:24" x14ac:dyDescent="0.2">
      <c r="D450" s="25"/>
      <c r="G450" s="26"/>
      <c r="T450" s="11"/>
      <c r="U450" s="11"/>
      <c r="V450" s="11"/>
      <c r="W450" s="11"/>
      <c r="X450" s="11"/>
    </row>
    <row r="451" spans="4:24" x14ac:dyDescent="0.2">
      <c r="D451" s="25"/>
      <c r="G451" s="26"/>
      <c r="T451" s="11"/>
      <c r="U451" s="11"/>
      <c r="V451" s="11"/>
      <c r="W451" s="11"/>
      <c r="X451" s="11"/>
    </row>
    <row r="452" spans="4:24" x14ac:dyDescent="0.2">
      <c r="D452" s="25"/>
      <c r="G452" s="26"/>
      <c r="T452" s="11"/>
      <c r="U452" s="11"/>
      <c r="V452" s="11"/>
      <c r="W452" s="11"/>
      <c r="X452" s="11"/>
    </row>
    <row r="453" spans="4:24" x14ac:dyDescent="0.2">
      <c r="D453" s="25"/>
      <c r="G453" s="26"/>
      <c r="T453" s="11"/>
      <c r="U453" s="11"/>
      <c r="V453" s="11"/>
      <c r="W453" s="11"/>
      <c r="X453" s="11"/>
    </row>
    <row r="454" spans="4:24" x14ac:dyDescent="0.2">
      <c r="D454" s="25"/>
      <c r="G454" s="26"/>
      <c r="T454" s="11"/>
      <c r="U454" s="11"/>
      <c r="V454" s="11"/>
      <c r="W454" s="11"/>
      <c r="X454" s="11"/>
    </row>
    <row r="455" spans="4:24" x14ac:dyDescent="0.2">
      <c r="D455" s="25"/>
      <c r="G455" s="26"/>
      <c r="T455" s="11"/>
      <c r="U455" s="11"/>
      <c r="V455" s="11"/>
      <c r="W455" s="11"/>
      <c r="X455" s="11"/>
    </row>
    <row r="456" spans="4:24" x14ac:dyDescent="0.2">
      <c r="D456" s="25"/>
      <c r="G456" s="26"/>
      <c r="T456" s="11"/>
      <c r="U456" s="11"/>
      <c r="V456" s="11"/>
      <c r="W456" s="11"/>
      <c r="X456" s="11"/>
    </row>
    <row r="457" spans="4:24" x14ac:dyDescent="0.2">
      <c r="D457" s="25"/>
      <c r="G457" s="26"/>
      <c r="T457" s="11"/>
      <c r="U457" s="11"/>
      <c r="V457" s="11"/>
      <c r="W457" s="11"/>
      <c r="X457" s="11"/>
    </row>
    <row r="458" spans="4:24" x14ac:dyDescent="0.2">
      <c r="D458" s="25"/>
      <c r="G458" s="26"/>
      <c r="T458" s="11"/>
      <c r="U458" s="11"/>
      <c r="V458" s="11"/>
      <c r="W458" s="11"/>
      <c r="X458" s="11"/>
    </row>
    <row r="459" spans="4:24" x14ac:dyDescent="0.2">
      <c r="D459" s="25"/>
      <c r="G459" s="26"/>
      <c r="T459" s="11"/>
      <c r="U459" s="11"/>
      <c r="V459" s="11"/>
      <c r="W459" s="11"/>
      <c r="X459" s="11"/>
    </row>
    <row r="460" spans="4:24" x14ac:dyDescent="0.2">
      <c r="D460" s="25"/>
      <c r="G460" s="26"/>
      <c r="T460" s="11"/>
      <c r="U460" s="11"/>
      <c r="V460" s="11"/>
      <c r="W460" s="11"/>
      <c r="X460" s="11"/>
    </row>
    <row r="461" spans="4:24" x14ac:dyDescent="0.2">
      <c r="D461" s="25"/>
      <c r="G461" s="26"/>
      <c r="T461" s="11"/>
      <c r="U461" s="11"/>
      <c r="V461" s="11"/>
      <c r="W461" s="11"/>
      <c r="X461" s="11"/>
    </row>
    <row r="462" spans="4:24" x14ac:dyDescent="0.2">
      <c r="D462" s="25"/>
      <c r="G462" s="26"/>
      <c r="T462" s="11"/>
      <c r="U462" s="11"/>
      <c r="V462" s="11"/>
      <c r="W462" s="11"/>
      <c r="X462" s="11"/>
    </row>
    <row r="463" spans="4:24" x14ac:dyDescent="0.2">
      <c r="D463" s="25"/>
      <c r="G463" s="26"/>
      <c r="T463" s="11"/>
      <c r="U463" s="11"/>
      <c r="V463" s="11"/>
      <c r="W463" s="11"/>
      <c r="X463" s="11"/>
    </row>
    <row r="464" spans="4:24" x14ac:dyDescent="0.2">
      <c r="D464" s="25"/>
      <c r="G464" s="26"/>
      <c r="T464" s="11"/>
      <c r="U464" s="11"/>
      <c r="V464" s="11"/>
      <c r="W464" s="11"/>
      <c r="X464" s="11"/>
    </row>
    <row r="465" spans="4:24" x14ac:dyDescent="0.2">
      <c r="D465" s="25"/>
      <c r="G465" s="26"/>
      <c r="T465" s="11"/>
      <c r="U465" s="11"/>
      <c r="V465" s="11"/>
      <c r="W465" s="11"/>
      <c r="X465" s="11"/>
    </row>
    <row r="466" spans="4:24" x14ac:dyDescent="0.2">
      <c r="D466" s="25"/>
      <c r="G466" s="26"/>
      <c r="T466" s="11"/>
      <c r="U466" s="11"/>
      <c r="V466" s="11"/>
      <c r="W466" s="11"/>
      <c r="X466" s="11"/>
    </row>
    <row r="467" spans="4:24" x14ac:dyDescent="0.2">
      <c r="D467" s="25"/>
      <c r="G467" s="26"/>
      <c r="T467" s="11"/>
      <c r="U467" s="11"/>
      <c r="V467" s="11"/>
      <c r="W467" s="11"/>
      <c r="X467" s="11"/>
    </row>
    <row r="468" spans="4:24" x14ac:dyDescent="0.2">
      <c r="D468" s="25"/>
      <c r="G468" s="26"/>
      <c r="T468" s="11"/>
      <c r="U468" s="11"/>
      <c r="V468" s="11"/>
      <c r="W468" s="11"/>
      <c r="X468" s="11"/>
    </row>
    <row r="469" spans="4:24" x14ac:dyDescent="0.2">
      <c r="D469" s="25"/>
      <c r="G469" s="26"/>
      <c r="T469" s="11"/>
      <c r="U469" s="11"/>
      <c r="V469" s="11"/>
      <c r="W469" s="11"/>
      <c r="X469" s="11"/>
    </row>
    <row r="470" spans="4:24" x14ac:dyDescent="0.2">
      <c r="D470" s="25"/>
      <c r="G470" s="26"/>
      <c r="T470" s="11"/>
      <c r="U470" s="11"/>
      <c r="V470" s="11"/>
      <c r="W470" s="11"/>
      <c r="X470" s="11"/>
    </row>
    <row r="471" spans="4:24" x14ac:dyDescent="0.2">
      <c r="D471" s="25"/>
      <c r="G471" s="26"/>
      <c r="T471" s="11"/>
      <c r="U471" s="11"/>
      <c r="V471" s="11"/>
      <c r="W471" s="11"/>
      <c r="X471" s="11"/>
    </row>
    <row r="472" spans="4:24" x14ac:dyDescent="0.2">
      <c r="D472" s="25"/>
      <c r="G472" s="26"/>
      <c r="T472" s="11"/>
      <c r="U472" s="11"/>
      <c r="V472" s="11"/>
      <c r="W472" s="11"/>
      <c r="X472" s="11"/>
    </row>
    <row r="473" spans="4:24" x14ac:dyDescent="0.2">
      <c r="D473" s="25"/>
      <c r="G473" s="26"/>
      <c r="T473" s="11"/>
      <c r="U473" s="11"/>
      <c r="V473" s="11"/>
      <c r="W473" s="11"/>
      <c r="X473" s="11"/>
    </row>
    <row r="474" spans="4:24" x14ac:dyDescent="0.2">
      <c r="D474" s="25"/>
      <c r="G474" s="26"/>
      <c r="T474" s="11"/>
      <c r="U474" s="11"/>
      <c r="V474" s="11"/>
      <c r="W474" s="11"/>
      <c r="X474" s="11"/>
    </row>
    <row r="475" spans="4:24" x14ac:dyDescent="0.2">
      <c r="D475" s="25"/>
      <c r="G475" s="26"/>
      <c r="T475" s="11"/>
      <c r="U475" s="11"/>
      <c r="V475" s="11"/>
      <c r="W475" s="11"/>
      <c r="X475" s="11"/>
    </row>
    <row r="476" spans="4:24" x14ac:dyDescent="0.2">
      <c r="D476" s="25"/>
      <c r="G476" s="26"/>
      <c r="T476" s="11"/>
      <c r="U476" s="11"/>
      <c r="V476" s="11"/>
      <c r="W476" s="11"/>
      <c r="X476" s="11"/>
    </row>
    <row r="477" spans="4:24" x14ac:dyDescent="0.2">
      <c r="D477" s="25"/>
      <c r="G477" s="26"/>
      <c r="T477" s="11"/>
      <c r="U477" s="11"/>
      <c r="V477" s="11"/>
      <c r="W477" s="11"/>
      <c r="X477" s="11"/>
    </row>
    <row r="478" spans="4:24" x14ac:dyDescent="0.2">
      <c r="D478" s="25"/>
      <c r="G478" s="26"/>
      <c r="T478" s="11"/>
      <c r="U478" s="11"/>
      <c r="V478" s="11"/>
      <c r="W478" s="11"/>
      <c r="X478" s="11"/>
    </row>
    <row r="479" spans="4:24" x14ac:dyDescent="0.2">
      <c r="D479" s="25"/>
      <c r="G479" s="26"/>
      <c r="T479" s="11"/>
      <c r="U479" s="11"/>
      <c r="V479" s="11"/>
      <c r="W479" s="11"/>
      <c r="X479" s="11"/>
    </row>
    <row r="480" spans="4:24" x14ac:dyDescent="0.2">
      <c r="D480" s="25"/>
      <c r="G480" s="26"/>
      <c r="T480" s="11"/>
      <c r="U480" s="11"/>
      <c r="V480" s="11"/>
      <c r="W480" s="11"/>
      <c r="X480" s="11"/>
    </row>
    <row r="481" spans="4:24" x14ac:dyDescent="0.2">
      <c r="D481" s="25"/>
      <c r="G481" s="26"/>
      <c r="T481" s="11"/>
      <c r="U481" s="11"/>
      <c r="V481" s="11"/>
      <c r="W481" s="11"/>
      <c r="X481" s="11"/>
    </row>
    <row r="482" spans="4:24" x14ac:dyDescent="0.2">
      <c r="D482" s="25"/>
      <c r="G482" s="26"/>
      <c r="T482" s="11"/>
      <c r="U482" s="11"/>
      <c r="V482" s="11"/>
      <c r="W482" s="11"/>
      <c r="X482" s="11"/>
    </row>
    <row r="483" spans="4:24" x14ac:dyDescent="0.2">
      <c r="D483" s="25"/>
      <c r="G483" s="26"/>
      <c r="T483" s="11"/>
      <c r="U483" s="11"/>
      <c r="V483" s="11"/>
      <c r="W483" s="11"/>
      <c r="X483" s="11"/>
    </row>
    <row r="484" spans="4:24" x14ac:dyDescent="0.2">
      <c r="D484" s="25"/>
      <c r="G484" s="26"/>
      <c r="T484" s="11"/>
      <c r="U484" s="11"/>
      <c r="V484" s="11"/>
      <c r="W484" s="11"/>
      <c r="X484" s="11"/>
    </row>
    <row r="485" spans="4:24" x14ac:dyDescent="0.2">
      <c r="D485" s="25"/>
      <c r="G485" s="26"/>
      <c r="T485" s="11"/>
      <c r="U485" s="11"/>
      <c r="V485" s="11"/>
      <c r="W485" s="11"/>
      <c r="X485" s="11"/>
    </row>
    <row r="486" spans="4:24" x14ac:dyDescent="0.2">
      <c r="D486" s="25"/>
      <c r="G486" s="26"/>
      <c r="T486" s="11"/>
      <c r="U486" s="11"/>
      <c r="V486" s="11"/>
      <c r="W486" s="11"/>
      <c r="X486" s="11"/>
    </row>
    <row r="487" spans="4:24" x14ac:dyDescent="0.2">
      <c r="D487" s="25"/>
      <c r="G487" s="26"/>
      <c r="T487" s="11"/>
      <c r="U487" s="11"/>
      <c r="V487" s="11"/>
      <c r="W487" s="11"/>
      <c r="X487" s="11"/>
    </row>
    <row r="488" spans="4:24" x14ac:dyDescent="0.2">
      <c r="D488" s="25"/>
      <c r="G488" s="26"/>
      <c r="T488" s="11"/>
      <c r="U488" s="11"/>
      <c r="V488" s="11"/>
      <c r="W488" s="11"/>
      <c r="X488" s="11"/>
    </row>
    <row r="489" spans="4:24" x14ac:dyDescent="0.2">
      <c r="D489" s="25"/>
      <c r="G489" s="26"/>
      <c r="T489" s="11"/>
      <c r="U489" s="11"/>
      <c r="V489" s="11"/>
      <c r="W489" s="11"/>
      <c r="X489" s="11"/>
    </row>
    <row r="490" spans="4:24" x14ac:dyDescent="0.2">
      <c r="D490" s="25"/>
      <c r="G490" s="26"/>
      <c r="T490" s="11"/>
      <c r="U490" s="11"/>
      <c r="V490" s="11"/>
      <c r="W490" s="11"/>
      <c r="X490" s="11"/>
    </row>
    <row r="491" spans="4:24" x14ac:dyDescent="0.2">
      <c r="D491" s="25"/>
      <c r="G491" s="26"/>
      <c r="T491" s="11"/>
      <c r="U491" s="11"/>
      <c r="V491" s="11"/>
      <c r="W491" s="11"/>
      <c r="X491" s="11"/>
    </row>
    <row r="492" spans="4:24" x14ac:dyDescent="0.2">
      <c r="D492" s="25"/>
      <c r="G492" s="26"/>
      <c r="T492" s="11"/>
      <c r="U492" s="11"/>
      <c r="V492" s="11"/>
      <c r="W492" s="11"/>
      <c r="X492" s="11"/>
    </row>
    <row r="493" spans="4:24" x14ac:dyDescent="0.2">
      <c r="D493" s="25"/>
      <c r="G493" s="26"/>
      <c r="T493" s="11"/>
      <c r="U493" s="11"/>
      <c r="V493" s="11"/>
      <c r="W493" s="11"/>
      <c r="X493" s="11"/>
    </row>
    <row r="494" spans="4:24" x14ac:dyDescent="0.2">
      <c r="D494" s="25"/>
      <c r="G494" s="26"/>
      <c r="T494" s="11"/>
      <c r="U494" s="11"/>
      <c r="V494" s="11"/>
      <c r="W494" s="11"/>
      <c r="X494" s="11"/>
    </row>
    <row r="495" spans="4:24" x14ac:dyDescent="0.2">
      <c r="D495" s="25"/>
      <c r="G495" s="26"/>
      <c r="T495" s="11"/>
      <c r="U495" s="11"/>
      <c r="V495" s="11"/>
      <c r="W495" s="11"/>
      <c r="X495" s="11"/>
    </row>
    <row r="496" spans="4:24" x14ac:dyDescent="0.2">
      <c r="D496" s="25"/>
      <c r="G496" s="26"/>
      <c r="T496" s="11"/>
      <c r="U496" s="11"/>
      <c r="V496" s="11"/>
      <c r="W496" s="11"/>
      <c r="X496" s="11"/>
    </row>
    <row r="497" spans="4:24" x14ac:dyDescent="0.2">
      <c r="D497" s="25"/>
      <c r="G497" s="26"/>
      <c r="T497" s="11"/>
      <c r="U497" s="11"/>
      <c r="V497" s="11"/>
      <c r="W497" s="11"/>
      <c r="X497" s="11"/>
    </row>
    <row r="498" spans="4:24" x14ac:dyDescent="0.2">
      <c r="D498" s="25"/>
      <c r="G498" s="26"/>
      <c r="T498" s="11"/>
      <c r="U498" s="11"/>
      <c r="V498" s="11"/>
      <c r="W498" s="11"/>
      <c r="X498" s="11"/>
    </row>
    <row r="499" spans="4:24" x14ac:dyDescent="0.2">
      <c r="D499" s="25"/>
      <c r="G499" s="26"/>
      <c r="T499" s="11"/>
      <c r="U499" s="11"/>
      <c r="V499" s="11"/>
      <c r="W499" s="11"/>
      <c r="X499" s="11"/>
    </row>
    <row r="500" spans="4:24" x14ac:dyDescent="0.2">
      <c r="D500" s="25"/>
      <c r="G500" s="26"/>
      <c r="T500" s="11"/>
      <c r="U500" s="11"/>
      <c r="V500" s="11"/>
      <c r="W500" s="11"/>
      <c r="X500" s="11"/>
    </row>
    <row r="501" spans="4:24" x14ac:dyDescent="0.2">
      <c r="D501" s="25"/>
      <c r="G501" s="26"/>
      <c r="T501" s="11"/>
      <c r="U501" s="11"/>
      <c r="V501" s="11"/>
      <c r="W501" s="11"/>
      <c r="X501" s="11"/>
    </row>
    <row r="502" spans="4:24" x14ac:dyDescent="0.2">
      <c r="D502" s="25"/>
      <c r="G502" s="26"/>
      <c r="T502" s="11"/>
      <c r="U502" s="11"/>
      <c r="V502" s="11"/>
      <c r="W502" s="11"/>
      <c r="X502" s="11"/>
    </row>
    <row r="503" spans="4:24" x14ac:dyDescent="0.2">
      <c r="D503" s="25"/>
      <c r="G503" s="26"/>
      <c r="T503" s="11"/>
      <c r="U503" s="11"/>
      <c r="V503" s="11"/>
      <c r="W503" s="11"/>
      <c r="X503" s="11"/>
    </row>
    <row r="504" spans="4:24" x14ac:dyDescent="0.2">
      <c r="D504" s="25"/>
      <c r="G504" s="26"/>
      <c r="T504" s="11"/>
      <c r="U504" s="11"/>
      <c r="V504" s="11"/>
      <c r="W504" s="11"/>
      <c r="X504" s="11"/>
    </row>
    <row r="505" spans="4:24" x14ac:dyDescent="0.2">
      <c r="D505" s="25"/>
      <c r="G505" s="26"/>
      <c r="T505" s="11"/>
      <c r="U505" s="11"/>
      <c r="V505" s="11"/>
      <c r="W505" s="11"/>
      <c r="X505" s="11"/>
    </row>
    <row r="506" spans="4:24" x14ac:dyDescent="0.2">
      <c r="D506" s="25"/>
      <c r="G506" s="26"/>
      <c r="T506" s="11"/>
      <c r="U506" s="11"/>
      <c r="V506" s="11"/>
      <c r="W506" s="11"/>
      <c r="X506" s="11"/>
    </row>
    <row r="507" spans="4:24" x14ac:dyDescent="0.2">
      <c r="D507" s="25"/>
      <c r="G507" s="26"/>
      <c r="T507" s="11"/>
      <c r="U507" s="11"/>
      <c r="V507" s="11"/>
      <c r="W507" s="11"/>
      <c r="X507" s="11"/>
    </row>
    <row r="508" spans="4:24" x14ac:dyDescent="0.2">
      <c r="D508" s="25"/>
      <c r="G508" s="26"/>
      <c r="T508" s="11"/>
      <c r="U508" s="11"/>
      <c r="V508" s="11"/>
      <c r="W508" s="11"/>
      <c r="X508" s="11"/>
    </row>
    <row r="509" spans="4:24" x14ac:dyDescent="0.2">
      <c r="D509" s="25"/>
      <c r="G509" s="26"/>
      <c r="T509" s="11"/>
      <c r="U509" s="11"/>
      <c r="V509" s="11"/>
      <c r="W509" s="11"/>
      <c r="X509" s="11"/>
    </row>
    <row r="510" spans="4:24" x14ac:dyDescent="0.2">
      <c r="D510" s="25"/>
      <c r="G510" s="26"/>
      <c r="T510" s="11"/>
      <c r="U510" s="11"/>
      <c r="V510" s="11"/>
      <c r="W510" s="11"/>
      <c r="X510" s="11"/>
    </row>
    <row r="511" spans="4:24" x14ac:dyDescent="0.2">
      <c r="D511" s="25"/>
      <c r="G511" s="26"/>
      <c r="T511" s="11"/>
      <c r="U511" s="11"/>
      <c r="V511" s="11"/>
      <c r="W511" s="11"/>
      <c r="X511" s="11"/>
    </row>
    <row r="512" spans="4:24" x14ac:dyDescent="0.2">
      <c r="D512" s="25"/>
      <c r="G512" s="26"/>
      <c r="T512" s="11"/>
      <c r="U512" s="11"/>
      <c r="V512" s="11"/>
      <c r="W512" s="11"/>
      <c r="X512" s="11"/>
    </row>
    <row r="513" spans="4:24" x14ac:dyDescent="0.2">
      <c r="D513" s="25"/>
      <c r="G513" s="26"/>
      <c r="T513" s="11"/>
      <c r="U513" s="11"/>
      <c r="V513" s="11"/>
      <c r="W513" s="11"/>
      <c r="X513" s="11"/>
    </row>
    <row r="514" spans="4:24" x14ac:dyDescent="0.2">
      <c r="D514" s="25"/>
      <c r="G514" s="26"/>
      <c r="T514" s="11"/>
      <c r="U514" s="11"/>
      <c r="V514" s="11"/>
      <c r="W514" s="11"/>
      <c r="X514" s="11"/>
    </row>
    <row r="515" spans="4:24" x14ac:dyDescent="0.2">
      <c r="D515" s="25"/>
      <c r="G515" s="26"/>
      <c r="T515" s="11"/>
      <c r="U515" s="11"/>
      <c r="V515" s="11"/>
      <c r="W515" s="11"/>
      <c r="X515" s="11"/>
    </row>
    <row r="516" spans="4:24" x14ac:dyDescent="0.2">
      <c r="D516" s="25"/>
      <c r="G516" s="26"/>
      <c r="T516" s="11"/>
      <c r="U516" s="11"/>
      <c r="V516" s="11"/>
      <c r="W516" s="11"/>
      <c r="X516" s="11"/>
    </row>
    <row r="517" spans="4:24" x14ac:dyDescent="0.2">
      <c r="D517" s="25"/>
      <c r="G517" s="26"/>
      <c r="T517" s="11"/>
      <c r="U517" s="11"/>
      <c r="V517" s="11"/>
      <c r="W517" s="11"/>
      <c r="X517" s="11"/>
    </row>
    <row r="518" spans="4:24" x14ac:dyDescent="0.2">
      <c r="D518" s="25"/>
      <c r="G518" s="26"/>
      <c r="T518" s="11"/>
      <c r="U518" s="11"/>
      <c r="V518" s="11"/>
      <c r="W518" s="11"/>
      <c r="X518" s="11"/>
    </row>
    <row r="519" spans="4:24" x14ac:dyDescent="0.2">
      <c r="D519" s="25"/>
      <c r="G519" s="26"/>
      <c r="T519" s="11"/>
      <c r="U519" s="11"/>
      <c r="V519" s="11"/>
      <c r="W519" s="11"/>
      <c r="X519" s="11"/>
    </row>
    <row r="520" spans="4:24" x14ac:dyDescent="0.2">
      <c r="D520" s="25"/>
      <c r="G520" s="26"/>
      <c r="T520" s="11"/>
      <c r="U520" s="11"/>
      <c r="V520" s="11"/>
      <c r="W520" s="11"/>
      <c r="X520" s="11"/>
    </row>
  </sheetData>
  <mergeCells count="4">
    <mergeCell ref="AX1:BJ1"/>
    <mergeCell ref="B1:R1"/>
    <mergeCell ref="A33:A56"/>
    <mergeCell ref="A2:A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C5957-985F-3740-8011-95EB58357AF3}">
  <dimension ref="A1:BH520"/>
  <sheetViews>
    <sheetView topLeftCell="B1" workbookViewId="0">
      <pane xSplit="1" ySplit="2" topLeftCell="P3" activePane="bottomRight" state="frozen"/>
      <selection activeCell="B1" sqref="B1"/>
      <selection pane="topRight" activeCell="C1" sqref="C1"/>
      <selection pane="bottomLeft" activeCell="B3" sqref="B3"/>
      <selection pane="bottomRight" activeCell="W13" sqref="W13"/>
    </sheetView>
  </sheetViews>
  <sheetFormatPr baseColWidth="10" defaultRowHeight="16" x14ac:dyDescent="0.2"/>
  <cols>
    <col min="2" max="2" width="19.6640625" customWidth="1"/>
    <col min="3" max="3" width="17.6640625" customWidth="1"/>
    <col min="14" max="14" width="10.83203125" style="38"/>
    <col min="15" max="15" width="16.5" customWidth="1"/>
    <col min="16" max="16" width="8.1640625" style="64" customWidth="1"/>
    <col min="17" max="17" width="22.83203125" customWidth="1"/>
    <col min="18" max="18" width="16.83203125" style="22" customWidth="1"/>
    <col min="19" max="19" width="15.1640625" customWidth="1"/>
  </cols>
  <sheetData>
    <row r="1" spans="1:60" ht="22" x14ac:dyDescent="0.3">
      <c r="A1" s="108" t="s">
        <v>622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66"/>
      <c r="O1" s="109" t="s">
        <v>74</v>
      </c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</row>
    <row r="2" spans="1:60" ht="19" x14ac:dyDescent="0.25">
      <c r="A2" s="23" t="s">
        <v>55</v>
      </c>
      <c r="D2" s="23" t="s">
        <v>5</v>
      </c>
      <c r="E2" s="23" t="s">
        <v>1</v>
      </c>
      <c r="F2" s="23" t="s">
        <v>7</v>
      </c>
      <c r="G2" s="23" t="s">
        <v>8</v>
      </c>
      <c r="H2" s="23" t="s">
        <v>2</v>
      </c>
      <c r="I2" s="23" t="s">
        <v>4</v>
      </c>
      <c r="J2" s="23" t="s">
        <v>6</v>
      </c>
      <c r="K2" s="23" t="s">
        <v>3</v>
      </c>
      <c r="L2" s="23" t="s">
        <v>9</v>
      </c>
      <c r="O2" s="23" t="s">
        <v>75</v>
      </c>
      <c r="P2" s="65" t="s">
        <v>76</v>
      </c>
      <c r="Q2" s="23" t="s">
        <v>78</v>
      </c>
      <c r="R2" s="24" t="s">
        <v>79</v>
      </c>
      <c r="S2" s="23" t="s">
        <v>80</v>
      </c>
      <c r="T2" s="23" t="s">
        <v>1</v>
      </c>
      <c r="U2" s="23" t="s">
        <v>2</v>
      </c>
      <c r="V2" s="23" t="s">
        <v>3</v>
      </c>
      <c r="W2" s="23" t="s">
        <v>4</v>
      </c>
      <c r="X2" s="23" t="s">
        <v>5</v>
      </c>
      <c r="Y2" s="23" t="s">
        <v>95</v>
      </c>
      <c r="Z2" s="23" t="s">
        <v>7</v>
      </c>
      <c r="AA2" s="23" t="s">
        <v>6</v>
      </c>
      <c r="AB2" s="23" t="s">
        <v>8</v>
      </c>
      <c r="AC2" s="23" t="s">
        <v>9</v>
      </c>
      <c r="AD2" s="23" t="s">
        <v>12</v>
      </c>
      <c r="AE2" s="23"/>
      <c r="AF2" s="23" t="s">
        <v>81</v>
      </c>
      <c r="AG2" s="23"/>
      <c r="AH2" s="23" t="s">
        <v>82</v>
      </c>
      <c r="AI2" s="23" t="s">
        <v>83</v>
      </c>
      <c r="AJ2" s="23" t="s">
        <v>84</v>
      </c>
      <c r="AK2" s="23" t="s">
        <v>85</v>
      </c>
      <c r="AL2" s="23" t="s">
        <v>86</v>
      </c>
      <c r="AM2" s="23" t="s">
        <v>87</v>
      </c>
      <c r="AN2" s="23" t="s">
        <v>88</v>
      </c>
      <c r="AO2" s="23" t="s">
        <v>89</v>
      </c>
      <c r="AP2" s="23" t="s">
        <v>90</v>
      </c>
      <c r="AQ2" s="23" t="s">
        <v>91</v>
      </c>
      <c r="AR2" s="23" t="s">
        <v>92</v>
      </c>
      <c r="AS2" s="23" t="s">
        <v>93</v>
      </c>
      <c r="AT2" s="23" t="s">
        <v>94</v>
      </c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</row>
    <row r="3" spans="1:60" x14ac:dyDescent="0.2">
      <c r="C3" s="10"/>
      <c r="D3" s="27"/>
      <c r="E3" s="27"/>
      <c r="F3" s="27"/>
      <c r="G3" s="27"/>
      <c r="H3" s="27"/>
      <c r="I3" s="27"/>
      <c r="J3" s="27"/>
      <c r="K3" s="27"/>
      <c r="L3" s="27"/>
      <c r="O3" t="s">
        <v>96</v>
      </c>
      <c r="P3" s="64">
        <v>1</v>
      </c>
      <c r="Q3" t="s">
        <v>97</v>
      </c>
      <c r="R3" s="22" t="s">
        <v>98</v>
      </c>
      <c r="S3" s="26">
        <v>44607</v>
      </c>
      <c r="T3" s="69">
        <v>45.572800000000001</v>
      </c>
      <c r="U3" s="69">
        <v>2.8025099999999998</v>
      </c>
      <c r="V3" s="69">
        <v>7.2686400000000004</v>
      </c>
      <c r="W3" s="69">
        <v>-4.0999999999999999E-4</v>
      </c>
      <c r="X3" s="69">
        <v>3.2971843845185651</v>
      </c>
      <c r="Y3" s="69">
        <v>4.367944467893043</v>
      </c>
      <c r="Z3" s="69">
        <v>12.438700000000001</v>
      </c>
      <c r="AA3" s="69">
        <v>0.114368</v>
      </c>
      <c r="AB3" s="69">
        <v>22.314299999999999</v>
      </c>
      <c r="AC3" s="69">
        <v>0.61278500000000002</v>
      </c>
      <c r="AD3" s="69">
        <f t="shared" ref="AD3:AD66" si="0">SUM(T3:AC3)</f>
        <v>98.788821852411601</v>
      </c>
      <c r="AF3" s="11">
        <f t="shared" ref="AF3:AF66" si="1">AQ3/(AQ3+AP3+AO3)</f>
        <v>0.75419502581437337</v>
      </c>
      <c r="AG3" s="11"/>
      <c r="AH3" s="11">
        <f t="shared" ref="AH3:AH34" si="2">AQ3/(AO3+AP3+AQ3+AS3+AR3+AT3)</f>
        <v>0.37252825028983905</v>
      </c>
      <c r="AI3" s="11">
        <f t="shared" ref="AI3:AI34" si="3">(AO3+AP3+AR3)/(AO3+AP3+AR3+AQ3+AS3+AT3)</f>
        <v>0.12335910651689705</v>
      </c>
      <c r="AJ3" s="11">
        <f t="shared" ref="AJ3:AJ34" si="4">AS3/(AO3+AP3+AQ3+AR3+AS3+AT3)</f>
        <v>0.48024685319049265</v>
      </c>
      <c r="AK3" s="11">
        <f t="shared" ref="AK3:AK34" si="5">AT3/(AO3+AP3+AQ3+AR3+AS3+AT3)</f>
        <v>2.386579000277125E-2</v>
      </c>
      <c r="AL3" s="3">
        <v>1.7193208951004404</v>
      </c>
      <c r="AM3" s="3">
        <v>7.9522544430381814E-2</v>
      </c>
      <c r="AN3" s="3">
        <v>0.32317256208166206</v>
      </c>
      <c r="AO3" s="3">
        <v>0.10401539307086816</v>
      </c>
      <c r="AP3" s="3">
        <v>0.1239968166653705</v>
      </c>
      <c r="AQ3" s="3">
        <v>0.69960209299161735</v>
      </c>
      <c r="AR3" s="3">
        <v>3.6542183578752202E-3</v>
      </c>
      <c r="AS3" s="3">
        <v>0.90189590556770394</v>
      </c>
      <c r="AT3" s="3">
        <v>4.4819571734081166E-2</v>
      </c>
    </row>
    <row r="4" spans="1:60" x14ac:dyDescent="0.2">
      <c r="C4" s="10" t="s">
        <v>57</v>
      </c>
      <c r="D4" s="11">
        <f>D59</f>
        <v>1.4596217076520959</v>
      </c>
      <c r="E4" s="11">
        <f>AVERAGE(E59,E229,E125)</f>
        <v>1.0397442830939678</v>
      </c>
      <c r="F4" s="11">
        <f>AVERAGE(F229,F125)</f>
        <v>2.0255589248390953</v>
      </c>
      <c r="G4" s="11">
        <f t="shared" ref="G4:I4" si="6">AVERAGE(G59,G229,G125)</f>
        <v>4.5294717300941558</v>
      </c>
      <c r="H4" s="28">
        <f t="shared" si="6"/>
        <v>139.2889431772148</v>
      </c>
      <c r="I4" s="28">
        <f t="shared" si="6"/>
        <v>500.75595892318012</v>
      </c>
      <c r="J4" s="28">
        <f>J59</f>
        <v>44.524052563814656</v>
      </c>
      <c r="K4" s="11">
        <f>K59</f>
        <v>1.6604833846114788</v>
      </c>
      <c r="L4" s="28">
        <f>AVERAGE(L229,L125)</f>
        <v>70.52241931086995</v>
      </c>
      <c r="O4" t="s">
        <v>96</v>
      </c>
      <c r="P4" s="64">
        <v>1</v>
      </c>
      <c r="Q4" t="s">
        <v>354</v>
      </c>
      <c r="R4" s="22" t="s">
        <v>355</v>
      </c>
      <c r="S4" s="26">
        <v>44607</v>
      </c>
      <c r="T4" s="69">
        <v>48.716000000000001</v>
      </c>
      <c r="U4" s="69">
        <v>1.90174</v>
      </c>
      <c r="V4" s="69">
        <v>4.5558899999999998</v>
      </c>
      <c r="W4" s="69">
        <v>2.9360000000000001E-2</v>
      </c>
      <c r="X4" s="69">
        <v>3.7724038626844183</v>
      </c>
      <c r="Y4" s="69">
        <v>3.2704291271254373</v>
      </c>
      <c r="Z4" s="69">
        <v>14.062900000000001</v>
      </c>
      <c r="AA4" s="69">
        <v>0.14658599999999999</v>
      </c>
      <c r="AB4" s="69">
        <v>22.5242</v>
      </c>
      <c r="AC4" s="69">
        <v>0.47490700000000002</v>
      </c>
      <c r="AD4" s="69">
        <f t="shared" si="0"/>
        <v>99.45441598980986</v>
      </c>
      <c r="AF4" s="11">
        <f t="shared" si="1"/>
        <v>0.78874411481727869</v>
      </c>
      <c r="AG4" s="11"/>
      <c r="AH4" s="11">
        <f t="shared" si="2"/>
        <v>0.40507721019516013</v>
      </c>
      <c r="AI4" s="11">
        <f t="shared" si="3"/>
        <v>0.11089385577729274</v>
      </c>
      <c r="AJ4" s="11">
        <f t="shared" si="4"/>
        <v>0.46623979363249396</v>
      </c>
      <c r="AK4" s="11">
        <f t="shared" si="5"/>
        <v>1.7789140395053141E-2</v>
      </c>
      <c r="AL4" s="3">
        <v>1.8165474948779394</v>
      </c>
      <c r="AM4" s="3">
        <v>5.3335717833149845E-2</v>
      </c>
      <c r="AN4" s="3">
        <v>0.20020663121372798</v>
      </c>
      <c r="AO4" s="3">
        <v>0.11762414182384533</v>
      </c>
      <c r="AP4" s="3">
        <v>9.1761832157238016E-2</v>
      </c>
      <c r="AQ4" s="3">
        <v>0.78176262195024104</v>
      </c>
      <c r="AR4" s="3">
        <v>4.6292045298504938E-3</v>
      </c>
      <c r="AS4" s="3">
        <v>0.89980091289774744</v>
      </c>
      <c r="AT4" s="3">
        <v>3.4331442716260346E-2</v>
      </c>
    </row>
    <row r="5" spans="1:60" x14ac:dyDescent="0.2">
      <c r="C5" s="10" t="s">
        <v>58</v>
      </c>
      <c r="D5" s="11">
        <f>D58</f>
        <v>0.52321605111745073</v>
      </c>
      <c r="E5" s="11">
        <f>AVERAGE(E58,E228,E124)</f>
        <v>0.40538553973767194</v>
      </c>
      <c r="F5" s="11">
        <f>AVERAGE(F228,F124)</f>
        <v>0.27296388686418616</v>
      </c>
      <c r="G5" s="11">
        <f t="shared" ref="G5:I5" si="7">AVERAGE(G58,G228,G124)</f>
        <v>0.37151399340833863</v>
      </c>
      <c r="H5" s="28">
        <f t="shared" si="7"/>
        <v>5.7053585858997245E-2</v>
      </c>
      <c r="I5" s="28">
        <f t="shared" si="7"/>
        <v>8.48435802133541E-3</v>
      </c>
      <c r="J5" s="28">
        <f>J58</f>
        <v>0.10115303041835383</v>
      </c>
      <c r="K5" s="11">
        <f>K58</f>
        <v>0.34819157860615285</v>
      </c>
      <c r="L5" s="28">
        <f>AVERAGE(L228,L124)</f>
        <v>6.1457224665421015E-2</v>
      </c>
      <c r="O5" t="s">
        <v>96</v>
      </c>
      <c r="P5" s="64">
        <v>1</v>
      </c>
      <c r="Q5" t="s">
        <v>99</v>
      </c>
      <c r="R5" s="22" t="s">
        <v>98</v>
      </c>
      <c r="S5" s="26">
        <v>44607</v>
      </c>
      <c r="T5" s="69">
        <v>46.357599999999998</v>
      </c>
      <c r="U5" s="69">
        <v>2.4461200000000001</v>
      </c>
      <c r="V5" s="69">
        <v>6.7216899999999997</v>
      </c>
      <c r="W5" s="69">
        <v>3.5342999999999999E-2</v>
      </c>
      <c r="X5" s="69">
        <v>3.7805754946178398</v>
      </c>
      <c r="Y5" s="69">
        <v>3.8894288710123668</v>
      </c>
      <c r="Z5" s="69">
        <v>12.5899</v>
      </c>
      <c r="AA5" s="69">
        <v>0.152368</v>
      </c>
      <c r="AB5" s="69">
        <v>22.237200000000001</v>
      </c>
      <c r="AC5" s="69">
        <v>0.61854799999999999</v>
      </c>
      <c r="AD5" s="69">
        <f t="shared" si="0"/>
        <v>98.828773365630212</v>
      </c>
      <c r="AF5" s="11">
        <f t="shared" si="1"/>
        <v>0.75508472738447807</v>
      </c>
      <c r="AG5" s="11"/>
      <c r="AH5" s="11">
        <f t="shared" si="2"/>
        <v>0.3753200610423465</v>
      </c>
      <c r="AI5" s="11">
        <f t="shared" si="3"/>
        <v>0.12431722257627489</v>
      </c>
      <c r="AJ5" s="11">
        <f t="shared" si="4"/>
        <v>0.47638342336474992</v>
      </c>
      <c r="AK5" s="11">
        <f t="shared" si="5"/>
        <v>2.3979293016628645E-2</v>
      </c>
      <c r="AL5" s="3">
        <v>1.7472401901053511</v>
      </c>
      <c r="AM5" s="3">
        <v>6.9342787101147982E-2</v>
      </c>
      <c r="AN5" s="3">
        <v>0.29856592389542408</v>
      </c>
      <c r="AO5" s="3">
        <v>0.1191496397126144</v>
      </c>
      <c r="AP5" s="3">
        <v>0.11030614304973026</v>
      </c>
      <c r="AQ5" s="3">
        <v>0.7074224294941599</v>
      </c>
      <c r="AR5" s="3">
        <v>4.8636708225038086E-3</v>
      </c>
      <c r="AS5" s="3">
        <v>0.89791181902587636</v>
      </c>
      <c r="AT5" s="3">
        <v>4.5197396793191465E-2</v>
      </c>
    </row>
    <row r="6" spans="1:60" x14ac:dyDescent="0.2">
      <c r="O6" t="s">
        <v>96</v>
      </c>
      <c r="P6" s="64">
        <v>1</v>
      </c>
      <c r="Q6" t="s">
        <v>356</v>
      </c>
      <c r="R6" s="22" t="s">
        <v>355</v>
      </c>
      <c r="S6" s="26">
        <v>44607</v>
      </c>
      <c r="T6" s="69">
        <v>46.360100000000003</v>
      </c>
      <c r="U6" s="69">
        <v>2.7846600000000001</v>
      </c>
      <c r="V6" s="69">
        <v>5.0414000000000003</v>
      </c>
      <c r="W6" s="69">
        <v>2.0330000000000001E-3</v>
      </c>
      <c r="X6" s="69">
        <v>4.5901542246362963</v>
      </c>
      <c r="Y6" s="69">
        <v>3.5544480025597065</v>
      </c>
      <c r="Z6" s="69">
        <v>12.9513</v>
      </c>
      <c r="AA6" s="69">
        <v>0.193409</v>
      </c>
      <c r="AB6" s="69">
        <v>21.8782</v>
      </c>
      <c r="AC6" s="69">
        <v>0.441168</v>
      </c>
      <c r="AD6" s="69">
        <f t="shared" si="0"/>
        <v>97.796872227196019</v>
      </c>
      <c r="AF6" s="11">
        <f t="shared" si="1"/>
        <v>0.74776972782812323</v>
      </c>
      <c r="AG6" s="11"/>
      <c r="AH6" s="11">
        <f t="shared" si="2"/>
        <v>0.38402087002481233</v>
      </c>
      <c r="AI6" s="11">
        <f t="shared" si="3"/>
        <v>0.13279197010047641</v>
      </c>
      <c r="AJ6" s="11">
        <f t="shared" si="4"/>
        <v>0.46617619541484645</v>
      </c>
      <c r="AK6" s="11">
        <f t="shared" si="5"/>
        <v>1.7010964459864854E-2</v>
      </c>
      <c r="AL6" s="3">
        <v>1.7715918998286297</v>
      </c>
      <c r="AM6" s="3">
        <v>8.0035629682114792E-2</v>
      </c>
      <c r="AN6" s="3">
        <v>0.22703905567146276</v>
      </c>
      <c r="AO6" s="3">
        <v>0.14667285681054079</v>
      </c>
      <c r="AP6" s="3">
        <v>0.10220536322403961</v>
      </c>
      <c r="AQ6" s="3">
        <v>0.73783212956607258</v>
      </c>
      <c r="AR6" s="3">
        <v>6.2594293389502658E-3</v>
      </c>
      <c r="AS6" s="3">
        <v>0.89567990144317389</v>
      </c>
      <c r="AT6" s="3">
        <v>3.2683734435016258E-2</v>
      </c>
    </row>
    <row r="7" spans="1:60" ht="19" x14ac:dyDescent="0.25">
      <c r="A7" s="23" t="s">
        <v>75</v>
      </c>
      <c r="B7" s="23" t="s">
        <v>78</v>
      </c>
      <c r="C7" s="23" t="s">
        <v>80</v>
      </c>
      <c r="D7" s="23" t="s">
        <v>5</v>
      </c>
      <c r="E7" s="23" t="s">
        <v>1</v>
      </c>
      <c r="F7" s="23" t="s">
        <v>7</v>
      </c>
      <c r="G7" s="23" t="s">
        <v>8</v>
      </c>
      <c r="H7" s="23" t="s">
        <v>2</v>
      </c>
      <c r="I7" s="23" t="s">
        <v>4</v>
      </c>
      <c r="J7" s="23" t="s">
        <v>6</v>
      </c>
      <c r="K7" s="23" t="s">
        <v>3</v>
      </c>
      <c r="L7" s="23" t="s">
        <v>9</v>
      </c>
      <c r="M7" s="23" t="s">
        <v>12</v>
      </c>
      <c r="N7" s="67"/>
      <c r="O7" t="s">
        <v>96</v>
      </c>
      <c r="P7" s="64">
        <v>1</v>
      </c>
      <c r="Q7" t="s">
        <v>100</v>
      </c>
      <c r="R7" s="22" t="s">
        <v>98</v>
      </c>
      <c r="S7" s="26">
        <v>44607</v>
      </c>
      <c r="T7" s="69">
        <v>42.268300000000004</v>
      </c>
      <c r="U7" s="69">
        <v>4.5075200000000004</v>
      </c>
      <c r="V7" s="69">
        <v>9.0175300000000007</v>
      </c>
      <c r="W7" s="69">
        <v>0.10180400000000001</v>
      </c>
      <c r="X7" s="69">
        <v>4.0025011636945145</v>
      </c>
      <c r="Y7" s="69">
        <v>5.222083961514425</v>
      </c>
      <c r="Z7" s="69">
        <v>10.6655</v>
      </c>
      <c r="AA7" s="69">
        <v>0.14032500000000001</v>
      </c>
      <c r="AB7" s="69">
        <v>22.0075</v>
      </c>
      <c r="AC7" s="69">
        <v>0.76256500000000005</v>
      </c>
      <c r="AD7" s="69">
        <f t="shared" si="0"/>
        <v>98.695629125208939</v>
      </c>
      <c r="AF7" s="11">
        <f t="shared" si="1"/>
        <v>0.68605201239517177</v>
      </c>
      <c r="AG7" s="11"/>
      <c r="AH7" s="11">
        <f t="shared" si="2"/>
        <v>0.32885207140054712</v>
      </c>
      <c r="AI7" s="11">
        <f t="shared" si="3"/>
        <v>0.15294570552218831</v>
      </c>
      <c r="AJ7" s="11">
        <f t="shared" si="4"/>
        <v>0.48762629135575564</v>
      </c>
      <c r="AK7" s="11">
        <f t="shared" si="5"/>
        <v>3.0575931721508909E-2</v>
      </c>
      <c r="AL7" s="3">
        <v>1.6158114980553044</v>
      </c>
      <c r="AM7" s="3">
        <v>0.12960013180814839</v>
      </c>
      <c r="AN7" s="3">
        <v>0.40625021305020509</v>
      </c>
      <c r="AO7" s="3">
        <v>0.12794123289363221</v>
      </c>
      <c r="AP7" s="3">
        <v>0.15021107770571129</v>
      </c>
      <c r="AQ7" s="3">
        <v>0.60782983160651349</v>
      </c>
      <c r="AR7" s="3">
        <v>4.5430728798084531E-3</v>
      </c>
      <c r="AS7" s="3">
        <v>0.90129828071134521</v>
      </c>
      <c r="AT7" s="3">
        <v>5.6514661289331615E-2</v>
      </c>
    </row>
    <row r="8" spans="1:60" x14ac:dyDescent="0.2">
      <c r="B8" t="s">
        <v>565</v>
      </c>
      <c r="C8" s="26">
        <v>44762</v>
      </c>
      <c r="D8" s="69">
        <v>35.064100000000003</v>
      </c>
      <c r="E8" s="69">
        <v>36.560299999999998</v>
      </c>
      <c r="F8" s="69">
        <v>2.4072800000000001</v>
      </c>
      <c r="G8" s="69">
        <v>4.1198100000000002</v>
      </c>
      <c r="H8" s="69">
        <v>6.3672000000000006E-2</v>
      </c>
      <c r="I8" s="69">
        <v>7.5170000000000002E-3</v>
      </c>
      <c r="J8" s="69">
        <v>0.24978900000000001</v>
      </c>
      <c r="K8" s="69">
        <v>21.215399999999999</v>
      </c>
      <c r="L8" s="69" t="s">
        <v>16</v>
      </c>
      <c r="M8" s="69">
        <v>99.678899999999999</v>
      </c>
      <c r="O8" t="s">
        <v>96</v>
      </c>
      <c r="P8" s="64">
        <v>1</v>
      </c>
      <c r="Q8" t="s">
        <v>357</v>
      </c>
      <c r="R8" s="22" t="s">
        <v>355</v>
      </c>
      <c r="S8" s="26">
        <v>44607</v>
      </c>
      <c r="T8" s="69">
        <v>40.144500000000001</v>
      </c>
      <c r="U8" s="69">
        <v>5.3443100000000001</v>
      </c>
      <c r="V8" s="69">
        <v>10.3741</v>
      </c>
      <c r="W8" s="69">
        <v>5.4400000000000004E-3</v>
      </c>
      <c r="X8" s="69">
        <v>3.2142474046793006</v>
      </c>
      <c r="Y8" s="69">
        <v>5.9505945855724613</v>
      </c>
      <c r="Z8" s="69">
        <v>10.262700000000001</v>
      </c>
      <c r="AA8" s="69">
        <v>0.12790699999999999</v>
      </c>
      <c r="AB8" s="69">
        <v>22.178599999999999</v>
      </c>
      <c r="AC8" s="69">
        <v>0.59850199999999998</v>
      </c>
      <c r="AD8" s="69">
        <f t="shared" si="0"/>
        <v>98.200900990251753</v>
      </c>
      <c r="AF8" s="11">
        <f t="shared" si="1"/>
        <v>0.68104841269907601</v>
      </c>
      <c r="AG8" s="11"/>
      <c r="AH8" s="11">
        <f t="shared" si="2"/>
        <v>0.32214047162518672</v>
      </c>
      <c r="AI8" s="11">
        <f t="shared" si="3"/>
        <v>0.15314706646834014</v>
      </c>
      <c r="AJ8" s="11">
        <f t="shared" si="4"/>
        <v>0.5002819407048632</v>
      </c>
      <c r="AK8" s="11">
        <f t="shared" si="5"/>
        <v>2.4430521201609972E-2</v>
      </c>
      <c r="AL8" s="3">
        <v>1.5457393441039684</v>
      </c>
      <c r="AM8" s="3">
        <v>0.1547724714723519</v>
      </c>
      <c r="AN8" s="3">
        <v>0.47075043608891493</v>
      </c>
      <c r="AO8" s="3">
        <v>0.10348863568210211</v>
      </c>
      <c r="AP8" s="3">
        <v>0.17240615632082165</v>
      </c>
      <c r="AQ8" s="3">
        <v>0.5891104407273432</v>
      </c>
      <c r="AR8" s="3">
        <v>4.1710294944631221E-3</v>
      </c>
      <c r="AS8" s="3">
        <v>0.91488446977715787</v>
      </c>
      <c r="AT8" s="3">
        <v>4.4677016332876955E-2</v>
      </c>
    </row>
    <row r="9" spans="1:60" x14ac:dyDescent="0.2">
      <c r="B9" t="s">
        <v>565</v>
      </c>
      <c r="C9" s="26">
        <v>44762</v>
      </c>
      <c r="D9" s="69">
        <v>35.174100000000003</v>
      </c>
      <c r="E9" s="69">
        <v>36.8123</v>
      </c>
      <c r="F9" s="69">
        <v>2.4346399999999999</v>
      </c>
      <c r="G9" s="69">
        <v>4.1115899999999996</v>
      </c>
      <c r="H9" s="69">
        <v>8.1262000000000001E-2</v>
      </c>
      <c r="I9" s="69">
        <v>4.6160000000000003E-3</v>
      </c>
      <c r="J9" s="69">
        <v>0.25693199999999999</v>
      </c>
      <c r="K9" s="69">
        <v>21.4148</v>
      </c>
      <c r="L9" s="69">
        <v>5.9919999999999999E-3</v>
      </c>
      <c r="M9" s="69">
        <v>100.29600000000001</v>
      </c>
      <c r="O9" t="s">
        <v>96</v>
      </c>
      <c r="P9" s="64">
        <v>1</v>
      </c>
      <c r="Q9" t="s">
        <v>101</v>
      </c>
      <c r="R9" s="22" t="s">
        <v>98</v>
      </c>
      <c r="S9" s="26">
        <v>44607</v>
      </c>
      <c r="T9" s="69">
        <v>46.139600000000002</v>
      </c>
      <c r="U9" s="69">
        <v>2.5107300000000001</v>
      </c>
      <c r="V9" s="69">
        <v>7.0505300000000002</v>
      </c>
      <c r="W9" s="69">
        <v>8.0658999999999995E-2</v>
      </c>
      <c r="X9" s="69">
        <v>3.6178781198870738</v>
      </c>
      <c r="Y9" s="69">
        <v>3.8205936738707944</v>
      </c>
      <c r="Z9" s="69">
        <v>12.771100000000001</v>
      </c>
      <c r="AA9" s="69">
        <v>9.4370999999999997E-2</v>
      </c>
      <c r="AB9" s="69">
        <v>22.342500000000001</v>
      </c>
      <c r="AC9" s="69">
        <v>0.55156700000000003</v>
      </c>
      <c r="AD9" s="69">
        <f t="shared" si="0"/>
        <v>98.979528793757879</v>
      </c>
      <c r="AF9" s="11">
        <f t="shared" si="1"/>
        <v>0.76342477968848776</v>
      </c>
      <c r="AG9" s="11"/>
      <c r="AH9" s="11">
        <f t="shared" si="2"/>
        <v>0.38059907316516428</v>
      </c>
      <c r="AI9" s="11">
        <f t="shared" si="3"/>
        <v>0.11954029558286923</v>
      </c>
      <c r="AJ9" s="11">
        <f t="shared" si="4"/>
        <v>0.47848489090623259</v>
      </c>
      <c r="AK9" s="11">
        <f t="shared" si="5"/>
        <v>2.1375740345733852E-2</v>
      </c>
      <c r="AL9" s="3">
        <v>1.7351934047028748</v>
      </c>
      <c r="AM9" s="3">
        <v>7.1017592042712713E-2</v>
      </c>
      <c r="AN9" s="3">
        <v>0.31248265854803353</v>
      </c>
      <c r="AO9" s="3">
        <v>0.11377088772946889</v>
      </c>
      <c r="AP9" s="3">
        <v>0.10811528915044588</v>
      </c>
      <c r="AQ9" s="3">
        <v>0.71602345113499077</v>
      </c>
      <c r="AR9" s="3">
        <v>3.0057396482129975E-3</v>
      </c>
      <c r="AS9" s="3">
        <v>0.90017666110803474</v>
      </c>
      <c r="AT9" s="3">
        <v>4.021431593522521E-2</v>
      </c>
    </row>
    <row r="10" spans="1:60" x14ac:dyDescent="0.2">
      <c r="B10" t="s">
        <v>565</v>
      </c>
      <c r="C10" s="26">
        <v>44762</v>
      </c>
      <c r="D10" s="69">
        <v>34.925400000000003</v>
      </c>
      <c r="E10" s="69">
        <v>36.498100000000001</v>
      </c>
      <c r="F10" s="69">
        <v>2.3751899999999999</v>
      </c>
      <c r="G10" s="69">
        <v>4.1711900000000002</v>
      </c>
      <c r="H10" s="69">
        <v>7.8230999999999995E-2</v>
      </c>
      <c r="I10" s="69">
        <v>9.1000000000000004E-3</v>
      </c>
      <c r="J10" s="69">
        <v>0.253942</v>
      </c>
      <c r="K10" s="69">
        <v>21.128399999999999</v>
      </c>
      <c r="L10" s="69">
        <v>1.469E-3</v>
      </c>
      <c r="M10" s="69">
        <v>99.441000000000003</v>
      </c>
      <c r="O10" t="s">
        <v>96</v>
      </c>
      <c r="P10" s="64">
        <v>1</v>
      </c>
      <c r="Q10" t="s">
        <v>358</v>
      </c>
      <c r="R10" s="22" t="s">
        <v>355</v>
      </c>
      <c r="S10" s="26">
        <v>44607</v>
      </c>
      <c r="T10" s="69">
        <v>43.561999999999998</v>
      </c>
      <c r="U10" s="69">
        <v>3.6160899999999998</v>
      </c>
      <c r="V10" s="69">
        <v>8.5981100000000001</v>
      </c>
      <c r="W10" s="69">
        <v>5.7685E-2</v>
      </c>
      <c r="X10" s="69">
        <v>3.5439821687950457</v>
      </c>
      <c r="Y10" s="69">
        <v>4.8654529573077188</v>
      </c>
      <c r="Z10" s="69">
        <v>11.4352</v>
      </c>
      <c r="AA10" s="69">
        <v>0.12024</v>
      </c>
      <c r="AB10" s="69">
        <v>22.098299999999998</v>
      </c>
      <c r="AC10" s="69">
        <v>0.67855200000000004</v>
      </c>
      <c r="AD10" s="69">
        <f t="shared" si="0"/>
        <v>98.57561212610274</v>
      </c>
      <c r="AF10" s="11">
        <f t="shared" si="1"/>
        <v>0.72015895333327384</v>
      </c>
      <c r="AG10" s="11"/>
      <c r="AH10" s="11">
        <f t="shared" si="2"/>
        <v>0.34959742232661273</v>
      </c>
      <c r="AI10" s="11">
        <f t="shared" si="3"/>
        <v>0.13793565526049936</v>
      </c>
      <c r="AJ10" s="11">
        <f t="shared" si="4"/>
        <v>0.48549008330059606</v>
      </c>
      <c r="AK10" s="11">
        <f t="shared" si="5"/>
        <v>2.6976839112291776E-2</v>
      </c>
      <c r="AL10" s="3">
        <v>1.6566841232862515</v>
      </c>
      <c r="AM10" s="3">
        <v>0.10343392337995103</v>
      </c>
      <c r="AN10" s="3">
        <v>0.38535854130728947</v>
      </c>
      <c r="AO10" s="3">
        <v>0.11270069109044843</v>
      </c>
      <c r="AP10" s="3">
        <v>0.13923145965591713</v>
      </c>
      <c r="AQ10" s="3">
        <v>0.64833660448882191</v>
      </c>
      <c r="AR10" s="3">
        <v>3.8727512874478648E-3</v>
      </c>
      <c r="AS10" s="3">
        <v>0.90035272578765513</v>
      </c>
      <c r="AT10" s="3">
        <v>5.0029179716217502E-2</v>
      </c>
    </row>
    <row r="11" spans="1:60" x14ac:dyDescent="0.2">
      <c r="B11" t="s">
        <v>566</v>
      </c>
      <c r="C11" s="26">
        <v>44762</v>
      </c>
      <c r="D11" s="69">
        <v>35.385100000000001</v>
      </c>
      <c r="E11" s="69">
        <v>36.622399999999999</v>
      </c>
      <c r="F11" s="69">
        <v>2.4662899999999999</v>
      </c>
      <c r="G11" s="69">
        <v>3.7784499999999999</v>
      </c>
      <c r="H11" s="69">
        <v>7.2092000000000003E-2</v>
      </c>
      <c r="I11" s="69">
        <v>1.4681E-2</v>
      </c>
      <c r="J11" s="69">
        <v>0.16455500000000001</v>
      </c>
      <c r="K11" s="69">
        <v>20.9696</v>
      </c>
      <c r="L11" s="69">
        <v>1.227E-3</v>
      </c>
      <c r="M11" s="69">
        <v>99.474400000000003</v>
      </c>
      <c r="O11" t="s">
        <v>96</v>
      </c>
      <c r="P11" s="64">
        <v>1</v>
      </c>
      <c r="Q11" t="s">
        <v>102</v>
      </c>
      <c r="R11" s="22" t="s">
        <v>98</v>
      </c>
      <c r="S11" s="26">
        <v>44607</v>
      </c>
      <c r="T11" s="69">
        <v>46.204000000000001</v>
      </c>
      <c r="U11" s="69">
        <v>2.3861300000000001</v>
      </c>
      <c r="V11" s="69">
        <v>6.3153199999999998</v>
      </c>
      <c r="W11" s="69">
        <v>1.3018999999999999E-2</v>
      </c>
      <c r="X11" s="69">
        <v>4.5503894772253064</v>
      </c>
      <c r="Y11" s="69">
        <v>5.3742969650792674</v>
      </c>
      <c r="Z11" s="69">
        <v>10.614100000000001</v>
      </c>
      <c r="AA11" s="69">
        <v>0.30808400000000002</v>
      </c>
      <c r="AB11" s="69">
        <v>22.453199999999999</v>
      </c>
      <c r="AC11" s="69">
        <v>1.0536099999999999</v>
      </c>
      <c r="AD11" s="69">
        <f t="shared" si="0"/>
        <v>99.272149442304581</v>
      </c>
      <c r="AF11" s="11">
        <f t="shared" si="1"/>
        <v>0.66843928752629345</v>
      </c>
      <c r="AG11" s="11"/>
      <c r="AH11" s="11">
        <f t="shared" si="2"/>
        <v>0.31627878689555822</v>
      </c>
      <c r="AI11" s="11">
        <f t="shared" si="3"/>
        <v>0.16209648042844785</v>
      </c>
      <c r="AJ11" s="11">
        <f t="shared" si="4"/>
        <v>0.48079747185789773</v>
      </c>
      <c r="AK11" s="11">
        <f t="shared" si="5"/>
        <v>4.0827260818096088E-2</v>
      </c>
      <c r="AL11" s="3">
        <v>1.7522729722937322</v>
      </c>
      <c r="AM11" s="3">
        <v>6.8062540560945572E-2</v>
      </c>
      <c r="AN11" s="3">
        <v>0.28225889779903285</v>
      </c>
      <c r="AO11" s="3">
        <v>0.14430251789502777</v>
      </c>
      <c r="AP11" s="3">
        <v>0.15336492488692693</v>
      </c>
      <c r="AQ11" s="3">
        <v>0.60010913804729626</v>
      </c>
      <c r="AR11" s="3">
        <v>9.895325196343752E-3</v>
      </c>
      <c r="AS11" s="3">
        <v>0.91226781044674066</v>
      </c>
      <c r="AT11" s="3">
        <v>7.7465872873954289E-2</v>
      </c>
    </row>
    <row r="12" spans="1:60" x14ac:dyDescent="0.2">
      <c r="B12" t="s">
        <v>566</v>
      </c>
      <c r="C12" s="26">
        <v>44762</v>
      </c>
      <c r="D12" s="69">
        <v>35.526400000000002</v>
      </c>
      <c r="E12" s="69">
        <v>36.585299999999997</v>
      </c>
      <c r="F12" s="69">
        <v>2.4904000000000002</v>
      </c>
      <c r="G12" s="69">
        <v>3.7349700000000001</v>
      </c>
      <c r="H12" s="69">
        <v>6.5407999999999994E-2</v>
      </c>
      <c r="I12" s="69">
        <v>9.1210000000000006E-3</v>
      </c>
      <c r="J12" s="69">
        <v>0.16669100000000001</v>
      </c>
      <c r="K12" s="69">
        <v>20.982500000000002</v>
      </c>
      <c r="L12" s="69" t="s">
        <v>16</v>
      </c>
      <c r="M12" s="69">
        <v>99.545400000000001</v>
      </c>
      <c r="O12" t="s">
        <v>96</v>
      </c>
      <c r="P12" s="64">
        <v>1</v>
      </c>
      <c r="Q12" t="s">
        <v>103</v>
      </c>
      <c r="R12" s="22" t="s">
        <v>98</v>
      </c>
      <c r="S12" s="26">
        <v>44607</v>
      </c>
      <c r="T12" s="69">
        <v>44.854700000000001</v>
      </c>
      <c r="U12" s="69">
        <v>2.4388200000000002</v>
      </c>
      <c r="V12" s="69">
        <v>7.2582599999999999</v>
      </c>
      <c r="W12" s="69">
        <v>-4.8500000000000001E-3</v>
      </c>
      <c r="X12" s="69">
        <v>5.0723890288965503</v>
      </c>
      <c r="Y12" s="69">
        <v>6.0281152190362555</v>
      </c>
      <c r="Z12" s="69">
        <v>9.6334</v>
      </c>
      <c r="AA12" s="69">
        <v>0.35486800000000002</v>
      </c>
      <c r="AB12" s="69">
        <v>22.216200000000001</v>
      </c>
      <c r="AC12" s="69">
        <v>1.02467</v>
      </c>
      <c r="AD12" s="69">
        <f t="shared" si="0"/>
        <v>98.876572247932799</v>
      </c>
      <c r="AF12" s="11">
        <f t="shared" si="1"/>
        <v>0.62066820921510713</v>
      </c>
      <c r="AG12" s="11"/>
      <c r="AH12" s="11">
        <f t="shared" si="2"/>
        <v>0.2917441062535075</v>
      </c>
      <c r="AI12" s="11">
        <f t="shared" si="3"/>
        <v>0.18440955239520049</v>
      </c>
      <c r="AJ12" s="11">
        <f t="shared" si="4"/>
        <v>0.48349202549703896</v>
      </c>
      <c r="AK12" s="11">
        <f t="shared" si="5"/>
        <v>4.0354315854253038E-2</v>
      </c>
      <c r="AL12" s="3">
        <v>1.7174232595420247</v>
      </c>
      <c r="AM12" s="3">
        <v>7.0232964425024358E-2</v>
      </c>
      <c r="AN12" s="3">
        <v>0.32751560540622748</v>
      </c>
      <c r="AO12" s="3">
        <v>0.16239965043685636</v>
      </c>
      <c r="AP12" s="3">
        <v>0.17367332838225397</v>
      </c>
      <c r="AQ12" s="3">
        <v>0.54988751008092707</v>
      </c>
      <c r="AR12" s="3">
        <v>1.1507340468028395E-2</v>
      </c>
      <c r="AS12" s="3">
        <v>0.91129938993019322</v>
      </c>
      <c r="AT12" s="3">
        <v>7.6060951328464757E-2</v>
      </c>
    </row>
    <row r="13" spans="1:60" x14ac:dyDescent="0.2">
      <c r="B13" t="s">
        <v>566</v>
      </c>
      <c r="C13" s="26">
        <v>44762</v>
      </c>
      <c r="D13" s="69">
        <v>35.5672</v>
      </c>
      <c r="E13" s="69">
        <v>36.734400000000001</v>
      </c>
      <c r="F13" s="69">
        <v>2.4870000000000001</v>
      </c>
      <c r="G13" s="69">
        <v>3.7593899999999998</v>
      </c>
      <c r="H13" s="69">
        <v>6.0492999999999998E-2</v>
      </c>
      <c r="I13" s="69">
        <v>1.0840000000000001E-2</v>
      </c>
      <c r="J13" s="69">
        <v>0.17316899999999999</v>
      </c>
      <c r="K13" s="69">
        <v>21.023199999999999</v>
      </c>
      <c r="L13" s="69">
        <v>6.6280000000000002E-3</v>
      </c>
      <c r="M13" s="69">
        <v>99.822199999999995</v>
      </c>
      <c r="O13" t="s">
        <v>96</v>
      </c>
      <c r="P13" s="64">
        <v>1</v>
      </c>
      <c r="Q13" t="s">
        <v>359</v>
      </c>
      <c r="R13" s="22" t="s">
        <v>355</v>
      </c>
      <c r="S13" s="26">
        <v>44607</v>
      </c>
      <c r="T13" s="69">
        <v>44.696800000000003</v>
      </c>
      <c r="U13" s="69">
        <v>3.1918600000000001</v>
      </c>
      <c r="V13" s="69">
        <v>7.5204700000000004</v>
      </c>
      <c r="W13" s="69">
        <v>3.4458000000000003E-2</v>
      </c>
      <c r="X13" s="69">
        <v>3.4084816510870399</v>
      </c>
      <c r="Y13" s="69">
        <v>4.5037229000550489</v>
      </c>
      <c r="Z13" s="69">
        <v>12.0198</v>
      </c>
      <c r="AA13" s="69">
        <v>0.127668</v>
      </c>
      <c r="AB13" s="69">
        <v>22.4086</v>
      </c>
      <c r="AC13" s="69">
        <v>0.59181399999999995</v>
      </c>
      <c r="AD13" s="69">
        <f t="shared" si="0"/>
        <v>98.503674551142097</v>
      </c>
      <c r="AF13" s="11">
        <f t="shared" si="1"/>
        <v>0.74174591257393696</v>
      </c>
      <c r="AG13" s="11"/>
      <c r="AH13" s="11">
        <f t="shared" si="2"/>
        <v>0.3625876045684448</v>
      </c>
      <c r="AI13" s="11">
        <f t="shared" si="3"/>
        <v>0.12843014839605829</v>
      </c>
      <c r="AJ13" s="11">
        <f t="shared" si="4"/>
        <v>0.48576640626895984</v>
      </c>
      <c r="AK13" s="11">
        <f t="shared" si="5"/>
        <v>2.3215840766536985E-2</v>
      </c>
      <c r="AL13" s="3">
        <v>1.6965774175760167</v>
      </c>
      <c r="AM13" s="3">
        <v>9.1124037155682569E-2</v>
      </c>
      <c r="AN13" s="3">
        <v>0.3364126564851625</v>
      </c>
      <c r="AO13" s="3">
        <v>0.10818358332801356</v>
      </c>
      <c r="AP13" s="3">
        <v>0.12863261869345816</v>
      </c>
      <c r="AQ13" s="3">
        <v>0.68017297085762618</v>
      </c>
      <c r="AR13" s="3">
        <v>4.1041010490184522E-3</v>
      </c>
      <c r="AS13" s="3">
        <v>0.91124234676483884</v>
      </c>
      <c r="AT13" s="3">
        <v>4.3550268090183052E-2</v>
      </c>
    </row>
    <row r="14" spans="1:60" x14ac:dyDescent="0.2">
      <c r="B14" t="s">
        <v>567</v>
      </c>
      <c r="C14" s="26">
        <v>44762</v>
      </c>
      <c r="D14" s="69">
        <v>35.404400000000003</v>
      </c>
      <c r="E14" s="69">
        <v>36.5488</v>
      </c>
      <c r="F14" s="69">
        <v>2.3894099999999998</v>
      </c>
      <c r="G14" s="69">
        <v>3.99518</v>
      </c>
      <c r="H14" s="69">
        <v>6.8951999999999999E-2</v>
      </c>
      <c r="I14" s="69">
        <v>1.2999999999999999E-2</v>
      </c>
      <c r="J14" s="69">
        <v>0.184257</v>
      </c>
      <c r="K14" s="69">
        <v>20.735900000000001</v>
      </c>
      <c r="L14" s="69">
        <v>7.1279999999999998E-3</v>
      </c>
      <c r="M14" s="69">
        <v>99.347099999999998</v>
      </c>
      <c r="O14" t="s">
        <v>96</v>
      </c>
      <c r="P14" s="64">
        <v>1</v>
      </c>
      <c r="Q14" t="s">
        <v>104</v>
      </c>
      <c r="R14" s="22" t="s">
        <v>98</v>
      </c>
      <c r="S14" s="26">
        <v>44607</v>
      </c>
      <c r="T14" s="69">
        <v>45.780200000000001</v>
      </c>
      <c r="U14" s="69">
        <v>2.6257899999999998</v>
      </c>
      <c r="V14" s="69">
        <v>6.9862799999999998</v>
      </c>
      <c r="W14" s="69">
        <v>3.385E-3</v>
      </c>
      <c r="X14" s="69">
        <v>3.734247556146566</v>
      </c>
      <c r="Y14" s="69">
        <v>4.0926340498187539</v>
      </c>
      <c r="Z14" s="69">
        <v>12.0953</v>
      </c>
      <c r="AA14" s="69">
        <v>0.127135</v>
      </c>
      <c r="AB14" s="69">
        <v>22.247</v>
      </c>
      <c r="AC14" s="69">
        <v>0.68790099999999998</v>
      </c>
      <c r="AD14" s="69">
        <f t="shared" si="0"/>
        <v>98.379872605965318</v>
      </c>
      <c r="AF14" s="11">
        <f t="shared" si="1"/>
        <v>0.74407561676300626</v>
      </c>
      <c r="AG14" s="11"/>
      <c r="AH14" s="11">
        <f t="shared" si="2"/>
        <v>0.36421412099707329</v>
      </c>
      <c r="AI14" s="11">
        <f t="shared" si="3"/>
        <v>0.12744603781279928</v>
      </c>
      <c r="AJ14" s="11">
        <f t="shared" si="4"/>
        <v>0.48140282136479501</v>
      </c>
      <c r="AK14" s="11">
        <f t="shared" si="5"/>
        <v>2.6937019825332437E-2</v>
      </c>
      <c r="AL14" s="3">
        <v>1.735782681961062</v>
      </c>
      <c r="AM14" s="3">
        <v>7.4880635796320108E-2</v>
      </c>
      <c r="AN14" s="3">
        <v>0.31217185553815513</v>
      </c>
      <c r="AO14" s="3">
        <v>0.11839242669070688</v>
      </c>
      <c r="AP14" s="3">
        <v>0.11676233660657745</v>
      </c>
      <c r="AQ14" s="3">
        <v>0.68368993732478933</v>
      </c>
      <c r="AR14" s="3">
        <v>4.0824561877494279E-3</v>
      </c>
      <c r="AS14" s="3">
        <v>0.90367244374228484</v>
      </c>
      <c r="AT14" s="3">
        <v>5.0565226152354842E-2</v>
      </c>
    </row>
    <row r="15" spans="1:60" x14ac:dyDescent="0.2">
      <c r="B15" t="s">
        <v>567</v>
      </c>
      <c r="C15" s="26">
        <v>44762</v>
      </c>
      <c r="D15" s="69">
        <v>35.371000000000002</v>
      </c>
      <c r="E15" s="69">
        <v>36.543999999999997</v>
      </c>
      <c r="F15" s="69">
        <v>2.41445</v>
      </c>
      <c r="G15" s="69">
        <v>3.9879899999999999</v>
      </c>
      <c r="H15" s="69">
        <v>5.9003E-2</v>
      </c>
      <c r="I15" s="69">
        <v>3.594E-3</v>
      </c>
      <c r="J15" s="69">
        <v>0.18390699999999999</v>
      </c>
      <c r="K15" s="69">
        <v>20.5733</v>
      </c>
      <c r="L15" s="69">
        <v>1.7210000000000001E-3</v>
      </c>
      <c r="M15" s="69">
        <v>99.138900000000007</v>
      </c>
      <c r="O15" t="s">
        <v>96</v>
      </c>
      <c r="P15" s="64">
        <v>1</v>
      </c>
      <c r="Q15" t="s">
        <v>360</v>
      </c>
      <c r="R15" s="22" t="s">
        <v>355</v>
      </c>
      <c r="S15" s="26">
        <v>44607</v>
      </c>
      <c r="T15" s="69">
        <v>45.828800000000001</v>
      </c>
      <c r="U15" s="69">
        <v>2.68513</v>
      </c>
      <c r="V15" s="69">
        <v>6.9949000000000003</v>
      </c>
      <c r="W15" s="69">
        <v>6.038E-3</v>
      </c>
      <c r="X15" s="69">
        <v>3.6506514472116312</v>
      </c>
      <c r="Y15" s="69">
        <v>4.0669593082447788</v>
      </c>
      <c r="Z15" s="69">
        <v>12.3733</v>
      </c>
      <c r="AA15" s="69">
        <v>0.140399</v>
      </c>
      <c r="AB15" s="69">
        <v>22.4084</v>
      </c>
      <c r="AC15" s="69">
        <v>0.57721599999999995</v>
      </c>
      <c r="AD15" s="69">
        <f t="shared" si="0"/>
        <v>98.731793755456408</v>
      </c>
      <c r="AF15" s="11">
        <f t="shared" si="1"/>
        <v>0.7510976114486001</v>
      </c>
      <c r="AG15" s="11"/>
      <c r="AH15" s="11">
        <f t="shared" si="2"/>
        <v>0.3703799409918283</v>
      </c>
      <c r="AI15" s="11">
        <f t="shared" si="3"/>
        <v>0.12512579095220908</v>
      </c>
      <c r="AJ15" s="11">
        <f t="shared" si="4"/>
        <v>0.48202526795878026</v>
      </c>
      <c r="AK15" s="11">
        <f t="shared" si="5"/>
        <v>2.2469000097182338E-2</v>
      </c>
      <c r="AL15" s="3">
        <v>1.7310917384796951</v>
      </c>
      <c r="AM15" s="3">
        <v>7.6284935384252683E-2</v>
      </c>
      <c r="AN15" s="3">
        <v>0.31138178297966118</v>
      </c>
      <c r="AO15" s="3">
        <v>0.11530685302659774</v>
      </c>
      <c r="AP15" s="3">
        <v>0.11559355595997237</v>
      </c>
      <c r="AQ15" s="3">
        <v>0.69677413174564029</v>
      </c>
      <c r="AR15" s="3">
        <v>4.4914270730277532E-3</v>
      </c>
      <c r="AS15" s="3">
        <v>0.90680595893514881</v>
      </c>
      <c r="AT15" s="3">
        <v>4.2269616416004407E-2</v>
      </c>
    </row>
    <row r="16" spans="1:60" x14ac:dyDescent="0.2">
      <c r="B16" t="s">
        <v>568</v>
      </c>
      <c r="C16" s="26">
        <v>44762</v>
      </c>
      <c r="D16" s="69">
        <v>35.071199999999997</v>
      </c>
      <c r="E16" s="69">
        <v>36.3264</v>
      </c>
      <c r="F16" s="69">
        <v>2.4695</v>
      </c>
      <c r="G16" s="69">
        <v>4.1484899999999998</v>
      </c>
      <c r="H16" s="69">
        <v>6.5518000000000007E-2</v>
      </c>
      <c r="I16" s="69">
        <v>1.5653E-2</v>
      </c>
      <c r="J16" s="69">
        <v>0.27570499999999998</v>
      </c>
      <c r="K16" s="69">
        <v>21.026599999999998</v>
      </c>
      <c r="L16" s="69" t="s">
        <v>16</v>
      </c>
      <c r="M16" s="69">
        <v>99.392099999999999</v>
      </c>
      <c r="O16" t="s">
        <v>96</v>
      </c>
      <c r="P16" s="64">
        <v>1</v>
      </c>
      <c r="Q16" t="s">
        <v>105</v>
      </c>
      <c r="R16" s="22" t="s">
        <v>98</v>
      </c>
      <c r="S16" s="26">
        <v>44607</v>
      </c>
      <c r="T16" s="69">
        <v>44.908700000000003</v>
      </c>
      <c r="U16" s="69">
        <v>2.6959</v>
      </c>
      <c r="V16" s="69">
        <v>7.5537599999999996</v>
      </c>
      <c r="W16" s="69">
        <v>4.6700000000000002E-4</v>
      </c>
      <c r="X16" s="69">
        <v>4.3023353072455688</v>
      </c>
      <c r="Y16" s="69">
        <v>5.6052797932216771</v>
      </c>
      <c r="Z16" s="69">
        <v>10.486599999999999</v>
      </c>
      <c r="AA16" s="69">
        <v>0.23064000000000001</v>
      </c>
      <c r="AB16" s="69">
        <v>22.488600000000002</v>
      </c>
      <c r="AC16" s="69">
        <v>0.88160700000000003</v>
      </c>
      <c r="AD16" s="69">
        <f t="shared" si="0"/>
        <v>99.153889100467254</v>
      </c>
      <c r="AF16" s="11">
        <f t="shared" si="1"/>
        <v>0.66670984791736043</v>
      </c>
      <c r="AG16" s="11"/>
      <c r="AH16" s="11">
        <f t="shared" si="2"/>
        <v>0.31617536312030659</v>
      </c>
      <c r="AI16" s="11">
        <f t="shared" si="3"/>
        <v>0.16200737139355953</v>
      </c>
      <c r="AJ16" s="11">
        <f t="shared" si="4"/>
        <v>0.48725105078739672</v>
      </c>
      <c r="AK16" s="11">
        <f t="shared" si="5"/>
        <v>3.4566214698737156E-2</v>
      </c>
      <c r="AL16" s="3">
        <v>1.7061842930998581</v>
      </c>
      <c r="AM16" s="3">
        <v>7.7035534933168365E-2</v>
      </c>
      <c r="AN16" s="3">
        <v>0.33821178083973624</v>
      </c>
      <c r="AO16" s="3">
        <v>0.13667933661483853</v>
      </c>
      <c r="AP16" s="3">
        <v>0.16024148116027431</v>
      </c>
      <c r="AQ16" s="3">
        <v>0.59395704321098419</v>
      </c>
      <c r="AR16" s="3">
        <v>7.4211092544389555E-3</v>
      </c>
      <c r="AS16" s="3">
        <v>0.91533442255273523</v>
      </c>
      <c r="AT16" s="3">
        <v>6.4934998333965294E-2</v>
      </c>
    </row>
    <row r="17" spans="2:46" x14ac:dyDescent="0.2">
      <c r="B17" t="s">
        <v>568</v>
      </c>
      <c r="C17" s="26">
        <v>44762</v>
      </c>
      <c r="D17" s="69">
        <v>34.734099999999998</v>
      </c>
      <c r="E17" s="69">
        <v>36.541699999999999</v>
      </c>
      <c r="F17" s="69">
        <v>2.4179300000000001</v>
      </c>
      <c r="G17" s="69">
        <v>4.4108700000000001</v>
      </c>
      <c r="H17" s="69">
        <v>7.2953000000000004E-2</v>
      </c>
      <c r="I17" s="69">
        <v>1.4245000000000001E-2</v>
      </c>
      <c r="J17" s="69">
        <v>0.28126899999999999</v>
      </c>
      <c r="K17" s="69">
        <v>21.069800000000001</v>
      </c>
      <c r="L17" s="69" t="s">
        <v>16</v>
      </c>
      <c r="M17" s="69">
        <v>99.527100000000004</v>
      </c>
      <c r="O17" t="s">
        <v>96</v>
      </c>
      <c r="P17" s="64">
        <v>1</v>
      </c>
      <c r="Q17" t="s">
        <v>361</v>
      </c>
      <c r="R17" s="22" t="s">
        <v>355</v>
      </c>
      <c r="S17" s="26">
        <v>44607</v>
      </c>
      <c r="T17" s="69">
        <v>44.585900000000002</v>
      </c>
      <c r="U17" s="69">
        <v>4.28057</v>
      </c>
      <c r="V17" s="69">
        <v>10.434200000000001</v>
      </c>
      <c r="W17" s="69">
        <v>5.7899999999999998E-4</v>
      </c>
      <c r="X17" s="69">
        <v>6.6299818402503723</v>
      </c>
      <c r="Y17" s="69">
        <v>1.3225245311789704</v>
      </c>
      <c r="Z17" s="69">
        <v>9.7847299999999997</v>
      </c>
      <c r="AA17" s="69">
        <v>0.14416999999999999</v>
      </c>
      <c r="AB17" s="69">
        <v>21.286799999999999</v>
      </c>
      <c r="AC17" s="69">
        <v>1.22465</v>
      </c>
      <c r="AD17" s="69">
        <f t="shared" si="0"/>
        <v>99.69410537142933</v>
      </c>
      <c r="AF17" s="11">
        <f t="shared" si="1"/>
        <v>0.69047851863355503</v>
      </c>
      <c r="AG17" s="11"/>
      <c r="AH17" s="11">
        <f t="shared" si="2"/>
        <v>0.31419277841300403</v>
      </c>
      <c r="AI17" s="11">
        <f t="shared" si="3"/>
        <v>0.14347338539514054</v>
      </c>
      <c r="AJ17" s="11">
        <f t="shared" si="4"/>
        <v>0.49119594564897179</v>
      </c>
      <c r="AK17" s="11">
        <f t="shared" si="5"/>
        <v>5.1137890542883681E-2</v>
      </c>
      <c r="AL17" s="3">
        <v>1.6741178702356005</v>
      </c>
      <c r="AM17" s="3">
        <v>0.12088765854587073</v>
      </c>
      <c r="AN17" s="3">
        <v>0.46171899790030202</v>
      </c>
      <c r="AO17" s="3">
        <v>0.20816321415820305</v>
      </c>
      <c r="AP17" s="3">
        <v>3.736581246622081E-2</v>
      </c>
      <c r="AQ17" s="3">
        <v>0.5477245645010983</v>
      </c>
      <c r="AR17" s="3">
        <v>4.5846072088581227E-3</v>
      </c>
      <c r="AS17" s="3">
        <v>0.85628984464320523</v>
      </c>
      <c r="AT17" s="3">
        <v>8.9147430340641223E-2</v>
      </c>
    </row>
    <row r="18" spans="2:46" x14ac:dyDescent="0.2">
      <c r="B18" t="s">
        <v>569</v>
      </c>
      <c r="C18" s="26">
        <v>44763</v>
      </c>
      <c r="D18" s="69">
        <v>35.125599999999999</v>
      </c>
      <c r="E18" s="69">
        <v>36.590200000000003</v>
      </c>
      <c r="F18" s="69">
        <v>2.3833600000000001</v>
      </c>
      <c r="G18" s="69">
        <v>4.1725500000000002</v>
      </c>
      <c r="H18" s="69">
        <v>6.1860999999999999E-2</v>
      </c>
      <c r="I18" s="69">
        <v>1.0232E-2</v>
      </c>
      <c r="J18" s="69">
        <v>0.34224300000000002</v>
      </c>
      <c r="K18" s="69">
        <v>21.2056</v>
      </c>
      <c r="L18" s="69">
        <v>-2.2300000000000002E-3</v>
      </c>
      <c r="M18" s="69">
        <v>99.889499999999998</v>
      </c>
      <c r="O18" t="s">
        <v>96</v>
      </c>
      <c r="P18" s="64">
        <v>1</v>
      </c>
      <c r="Q18" t="s">
        <v>106</v>
      </c>
      <c r="R18" s="22" t="s">
        <v>98</v>
      </c>
      <c r="S18" s="26">
        <v>44607</v>
      </c>
      <c r="T18" s="69">
        <v>43.972099999999998</v>
      </c>
      <c r="U18" s="69">
        <v>3.5374099999999999</v>
      </c>
      <c r="V18" s="69">
        <v>8.0727499999999992</v>
      </c>
      <c r="W18" s="69">
        <v>7.1289000000000005E-2</v>
      </c>
      <c r="X18" s="69">
        <v>3.6773574268982316</v>
      </c>
      <c r="Y18" s="69">
        <v>4.5387993855158069</v>
      </c>
      <c r="Z18" s="69">
        <v>11.7098</v>
      </c>
      <c r="AA18" s="69">
        <v>0.124365</v>
      </c>
      <c r="AB18" s="69">
        <v>22.240600000000001</v>
      </c>
      <c r="AC18" s="69">
        <v>0.60281499999999999</v>
      </c>
      <c r="AD18" s="69">
        <f t="shared" si="0"/>
        <v>98.547285812414046</v>
      </c>
      <c r="AF18" s="11">
        <f t="shared" si="1"/>
        <v>0.72898054491486808</v>
      </c>
      <c r="AG18" s="11"/>
      <c r="AH18" s="11">
        <f t="shared" si="2"/>
        <v>0.35591801197148781</v>
      </c>
      <c r="AI18" s="11">
        <f t="shared" si="3"/>
        <v>0.13447014140531791</v>
      </c>
      <c r="AJ18" s="11">
        <f t="shared" si="4"/>
        <v>0.48578492096643744</v>
      </c>
      <c r="AK18" s="11">
        <f t="shared" si="5"/>
        <v>2.3826925656756839E-2</v>
      </c>
      <c r="AL18" s="3">
        <v>1.6720259123158892</v>
      </c>
      <c r="AM18" s="3">
        <v>0.10116797652642071</v>
      </c>
      <c r="AN18" s="3">
        <v>0.36175737432722854</v>
      </c>
      <c r="AO18" s="3">
        <v>0.11692430365115487</v>
      </c>
      <c r="AP18" s="3">
        <v>0.12986406196294753</v>
      </c>
      <c r="AQ18" s="3">
        <v>0.66380443864263228</v>
      </c>
      <c r="AR18" s="3">
        <v>4.0050017552992548E-3</v>
      </c>
      <c r="AS18" s="3">
        <v>0.9060125532197395</v>
      </c>
      <c r="AT18" s="3">
        <v>4.4438377598687649E-2</v>
      </c>
    </row>
    <row r="19" spans="2:46" x14ac:dyDescent="0.2">
      <c r="B19" t="s">
        <v>569</v>
      </c>
      <c r="C19" s="26">
        <v>44763</v>
      </c>
      <c r="D19" s="69">
        <v>34.933399999999999</v>
      </c>
      <c r="E19" s="69">
        <v>36.453699999999998</v>
      </c>
      <c r="F19" s="69">
        <v>2.3542999999999998</v>
      </c>
      <c r="G19" s="69">
        <v>4.41411</v>
      </c>
      <c r="H19" s="69">
        <v>7.4150999999999995E-2</v>
      </c>
      <c r="I19" s="69">
        <v>5.7930000000000004E-3</v>
      </c>
      <c r="J19" s="69">
        <v>0.33396900000000002</v>
      </c>
      <c r="K19" s="69">
        <v>21.061</v>
      </c>
      <c r="L19" s="69" t="s">
        <v>16</v>
      </c>
      <c r="M19" s="69">
        <v>99.625100000000003</v>
      </c>
      <c r="O19" t="s">
        <v>96</v>
      </c>
      <c r="P19" s="64">
        <v>1</v>
      </c>
      <c r="Q19" t="s">
        <v>362</v>
      </c>
      <c r="R19" s="22" t="s">
        <v>355</v>
      </c>
      <c r="S19" s="26">
        <v>44607</v>
      </c>
      <c r="T19" s="69">
        <v>41.022300000000001</v>
      </c>
      <c r="U19" s="69">
        <v>5.0108499999999996</v>
      </c>
      <c r="V19" s="69">
        <v>10.0586</v>
      </c>
      <c r="W19" s="69">
        <v>6.8999999999999997E-5</v>
      </c>
      <c r="X19" s="69">
        <v>3.3844368010814874</v>
      </c>
      <c r="Y19" s="69">
        <v>5.4978068742887771</v>
      </c>
      <c r="Z19" s="69">
        <v>10.449199999999999</v>
      </c>
      <c r="AA19" s="69">
        <v>0.11462799999999999</v>
      </c>
      <c r="AB19" s="69">
        <v>22.434999999999999</v>
      </c>
      <c r="AC19" s="69">
        <v>0.580569</v>
      </c>
      <c r="AD19" s="69">
        <f t="shared" si="0"/>
        <v>98.553459675370263</v>
      </c>
      <c r="AF19" s="11">
        <f t="shared" si="1"/>
        <v>0.69097516702639394</v>
      </c>
      <c r="AG19" s="11"/>
      <c r="AH19" s="11">
        <f t="shared" si="2"/>
        <v>0.32587908704323881</v>
      </c>
      <c r="AI19" s="11">
        <f t="shared" si="3"/>
        <v>0.14777375919116598</v>
      </c>
      <c r="AJ19" s="11">
        <f t="shared" si="4"/>
        <v>0.50280149955706344</v>
      </c>
      <c r="AK19" s="11">
        <f t="shared" si="5"/>
        <v>2.3545654208531747E-2</v>
      </c>
      <c r="AL19" s="3">
        <v>1.5710168535437612</v>
      </c>
      <c r="AM19" s="3">
        <v>0.14433249126377484</v>
      </c>
      <c r="AN19" s="3">
        <v>0.45397137405423543</v>
      </c>
      <c r="AO19" s="3">
        <v>0.10838031228278718</v>
      </c>
      <c r="AP19" s="3">
        <v>0.15842821041453109</v>
      </c>
      <c r="AQ19" s="3">
        <v>0.59658009280629898</v>
      </c>
      <c r="AR19" s="3">
        <v>3.7178365498593134E-3</v>
      </c>
      <c r="AS19" s="3">
        <v>0.92046828776434853</v>
      </c>
      <c r="AT19" s="3">
        <v>4.310454132040422E-2</v>
      </c>
    </row>
    <row r="20" spans="2:46" x14ac:dyDescent="0.2">
      <c r="B20" t="s">
        <v>569</v>
      </c>
      <c r="C20" s="26">
        <v>44763</v>
      </c>
      <c r="D20" s="69">
        <v>35.542000000000002</v>
      </c>
      <c r="E20" s="69">
        <v>36.404899999999998</v>
      </c>
      <c r="F20" s="69">
        <v>2.4245199999999998</v>
      </c>
      <c r="G20" s="69">
        <v>3.8366500000000001</v>
      </c>
      <c r="H20" s="69">
        <v>7.3880000000000001E-2</v>
      </c>
      <c r="I20" s="69">
        <v>5.2370000000000003E-3</v>
      </c>
      <c r="J20" s="69">
        <v>0.34787600000000002</v>
      </c>
      <c r="K20" s="69">
        <v>21.191700000000001</v>
      </c>
      <c r="L20" s="69" t="s">
        <v>16</v>
      </c>
      <c r="M20" s="69">
        <v>99.815200000000004</v>
      </c>
      <c r="O20" t="s">
        <v>96</v>
      </c>
      <c r="P20" s="64">
        <v>1</v>
      </c>
      <c r="Q20" t="s">
        <v>107</v>
      </c>
      <c r="R20" s="22" t="s">
        <v>98</v>
      </c>
      <c r="S20" s="26">
        <v>44607</v>
      </c>
      <c r="T20" s="69">
        <v>44.953200000000002</v>
      </c>
      <c r="U20" s="69">
        <v>3.0888200000000001</v>
      </c>
      <c r="V20" s="69">
        <v>7.6353099999999996</v>
      </c>
      <c r="W20" s="69">
        <v>3.0870999999999999E-2</v>
      </c>
      <c r="X20" s="69">
        <v>3.8176642050933949</v>
      </c>
      <c r="Y20" s="69">
        <v>4.0554323374296155</v>
      </c>
      <c r="Z20" s="69">
        <v>11.9529</v>
      </c>
      <c r="AA20" s="69">
        <v>0.13374</v>
      </c>
      <c r="AB20" s="69">
        <v>22.354700000000001</v>
      </c>
      <c r="AC20" s="69">
        <v>0.58680500000000002</v>
      </c>
      <c r="AD20" s="69">
        <f t="shared" si="0"/>
        <v>98.609442542522999</v>
      </c>
      <c r="AF20" s="11">
        <f t="shared" si="1"/>
        <v>0.74052654574319776</v>
      </c>
      <c r="AG20" s="11"/>
      <c r="AH20" s="11">
        <f t="shared" si="2"/>
        <v>0.36172020071573197</v>
      </c>
      <c r="AI20" s="11">
        <f t="shared" si="3"/>
        <v>0.12904250486685154</v>
      </c>
      <c r="AJ20" s="11">
        <f t="shared" si="4"/>
        <v>0.48614448599853483</v>
      </c>
      <c r="AK20" s="11">
        <f t="shared" si="5"/>
        <v>2.3092808418881755E-2</v>
      </c>
      <c r="AL20" s="3">
        <v>1.7037709906266731</v>
      </c>
      <c r="AM20" s="3">
        <v>8.8051158702449478E-2</v>
      </c>
      <c r="AN20" s="3">
        <v>0.34104161345588518</v>
      </c>
      <c r="AO20" s="3">
        <v>0.12099055932961439</v>
      </c>
      <c r="AP20" s="3">
        <v>0.11565647869957645</v>
      </c>
      <c r="AQ20" s="3">
        <v>0.67538089448902372</v>
      </c>
      <c r="AR20" s="3">
        <v>4.2928989486997081E-3</v>
      </c>
      <c r="AS20" s="3">
        <v>0.907697986330121</v>
      </c>
      <c r="AT20" s="3">
        <v>4.3117419417957582E-2</v>
      </c>
    </row>
    <row r="21" spans="2:46" x14ac:dyDescent="0.2">
      <c r="B21" t="s">
        <v>569</v>
      </c>
      <c r="C21" s="26">
        <v>44763</v>
      </c>
      <c r="D21" s="69">
        <v>35.114100000000001</v>
      </c>
      <c r="E21" s="69">
        <v>36.478499999999997</v>
      </c>
      <c r="F21" s="69">
        <v>2.4815700000000001</v>
      </c>
      <c r="G21" s="69">
        <v>4.0985800000000001</v>
      </c>
      <c r="H21" s="69">
        <v>4.6135000000000002E-2</v>
      </c>
      <c r="I21" s="69">
        <v>7.5100000000000002E-3</v>
      </c>
      <c r="J21" s="69">
        <v>0.32707599999999998</v>
      </c>
      <c r="K21" s="69">
        <v>21.331499999999998</v>
      </c>
      <c r="L21" s="69">
        <v>7.0489999999999997E-3</v>
      </c>
      <c r="M21" s="69">
        <v>99.892099999999999</v>
      </c>
      <c r="O21" t="s">
        <v>96</v>
      </c>
      <c r="P21" s="64">
        <v>1</v>
      </c>
      <c r="Q21" t="s">
        <v>363</v>
      </c>
      <c r="R21" s="22" t="s">
        <v>355</v>
      </c>
      <c r="S21" s="26">
        <v>44607</v>
      </c>
      <c r="T21" s="69">
        <v>40.755600000000001</v>
      </c>
      <c r="U21" s="69">
        <v>5.0928500000000003</v>
      </c>
      <c r="V21" s="69">
        <v>10.0091</v>
      </c>
      <c r="W21" s="69">
        <v>-4.0400000000000002E-3</v>
      </c>
      <c r="X21" s="69">
        <v>3.2051891311484986</v>
      </c>
      <c r="Y21" s="69">
        <v>5.5799607337988588</v>
      </c>
      <c r="Z21" s="69">
        <v>10.465</v>
      </c>
      <c r="AA21" s="69">
        <v>0.14300299999999999</v>
      </c>
      <c r="AB21" s="69">
        <v>22.299900000000001</v>
      </c>
      <c r="AC21" s="69">
        <v>0.58889000000000002</v>
      </c>
      <c r="AD21" s="69">
        <f t="shared" si="0"/>
        <v>98.135452864947368</v>
      </c>
      <c r="AF21" s="11">
        <f t="shared" si="1"/>
        <v>0.69400588559179033</v>
      </c>
      <c r="AG21" s="11"/>
      <c r="AH21" s="11">
        <f t="shared" si="2"/>
        <v>0.32753036918181633</v>
      </c>
      <c r="AI21" s="11">
        <f t="shared" si="3"/>
        <v>0.14695396618260173</v>
      </c>
      <c r="AJ21" s="11">
        <f t="shared" si="4"/>
        <v>0.50154776422157599</v>
      </c>
      <c r="AK21" s="11">
        <f t="shared" si="5"/>
        <v>2.3967900414006017E-2</v>
      </c>
      <c r="AL21" s="3">
        <v>1.5672922210901192</v>
      </c>
      <c r="AM21" s="3">
        <v>0.14730430513425849</v>
      </c>
      <c r="AN21" s="3">
        <v>0.4536154186358467</v>
      </c>
      <c r="AO21" s="3">
        <v>0.10306696789288754</v>
      </c>
      <c r="AP21" s="3">
        <v>0.16146411945346018</v>
      </c>
      <c r="AQ21" s="3">
        <v>0.59996621796277172</v>
      </c>
      <c r="AR21" s="3">
        <v>4.657432562356496E-3</v>
      </c>
      <c r="AS21" s="3">
        <v>0.91872920358314292</v>
      </c>
      <c r="AT21" s="3">
        <v>4.3904113685155885E-2</v>
      </c>
    </row>
    <row r="22" spans="2:46" x14ac:dyDescent="0.2">
      <c r="B22" t="s">
        <v>570</v>
      </c>
      <c r="C22" s="26">
        <v>44763</v>
      </c>
      <c r="D22" s="69">
        <v>35.174199999999999</v>
      </c>
      <c r="E22" s="69">
        <v>36.582099999999997</v>
      </c>
      <c r="F22" s="69">
        <v>2.3977499999999998</v>
      </c>
      <c r="G22" s="69">
        <v>4.07484</v>
      </c>
      <c r="H22" s="69">
        <v>8.2919000000000007E-2</v>
      </c>
      <c r="I22" s="69">
        <v>6.8469999999999998E-3</v>
      </c>
      <c r="J22" s="69">
        <v>0.25042199999999998</v>
      </c>
      <c r="K22" s="69">
        <v>21.1905</v>
      </c>
      <c r="L22" s="69">
        <v>6.5300000000000004E-4</v>
      </c>
      <c r="M22" s="69">
        <v>99.760300000000001</v>
      </c>
      <c r="O22" t="s">
        <v>96</v>
      </c>
      <c r="P22" s="64">
        <v>1</v>
      </c>
      <c r="Q22" t="s">
        <v>108</v>
      </c>
      <c r="R22" s="22" t="s">
        <v>98</v>
      </c>
      <c r="S22" s="26">
        <v>44607</v>
      </c>
      <c r="T22" s="69">
        <v>45.212499999999999</v>
      </c>
      <c r="U22" s="69">
        <v>2.6219600000000001</v>
      </c>
      <c r="V22" s="69">
        <v>7.0748600000000001</v>
      </c>
      <c r="W22" s="69">
        <v>1.4469999999999999E-3</v>
      </c>
      <c r="X22" s="69">
        <v>4.3288390702487876</v>
      </c>
      <c r="Y22" s="69">
        <v>5.1848475133748853</v>
      </c>
      <c r="Z22" s="69">
        <v>10.722300000000001</v>
      </c>
      <c r="AA22" s="69">
        <v>0.24501600000000001</v>
      </c>
      <c r="AB22" s="69">
        <v>22.312799999999999</v>
      </c>
      <c r="AC22" s="69">
        <v>0.89530900000000002</v>
      </c>
      <c r="AD22" s="69">
        <f t="shared" si="0"/>
        <v>98.599878583623678</v>
      </c>
      <c r="AF22" s="11">
        <f t="shared" si="1"/>
        <v>0.68003645191973194</v>
      </c>
      <c r="AG22" s="11"/>
      <c r="AH22" s="11">
        <f t="shared" si="2"/>
        <v>0.32388712814782333</v>
      </c>
      <c r="AI22" s="11">
        <f t="shared" si="3"/>
        <v>0.15659643771856102</v>
      </c>
      <c r="AJ22" s="11">
        <f t="shared" si="4"/>
        <v>0.48434726124893224</v>
      </c>
      <c r="AK22" s="11">
        <f t="shared" si="5"/>
        <v>3.5169172884683401E-2</v>
      </c>
      <c r="AL22" s="3">
        <v>1.7244187705577332</v>
      </c>
      <c r="AM22" s="3">
        <v>7.521459987666472E-2</v>
      </c>
      <c r="AN22" s="3">
        <v>0.31800369259922412</v>
      </c>
      <c r="AO22" s="3">
        <v>0.1380571208465825</v>
      </c>
      <c r="AP22" s="3">
        <v>0.1487998203438039</v>
      </c>
      <c r="AQ22" s="3">
        <v>0.60967312578594202</v>
      </c>
      <c r="AR22" s="3">
        <v>7.9143892319964715E-3</v>
      </c>
      <c r="AS22" s="3">
        <v>0.91171733319616133</v>
      </c>
      <c r="AT22" s="3">
        <v>6.6201147561890925E-2</v>
      </c>
    </row>
    <row r="23" spans="2:46" x14ac:dyDescent="0.2">
      <c r="B23" t="s">
        <v>570</v>
      </c>
      <c r="C23" s="26">
        <v>44763</v>
      </c>
      <c r="D23" s="69">
        <v>35.399000000000001</v>
      </c>
      <c r="E23" s="69">
        <v>36.470399999999998</v>
      </c>
      <c r="F23" s="69">
        <v>2.4550200000000002</v>
      </c>
      <c r="G23" s="69">
        <v>3.8035199999999998</v>
      </c>
      <c r="H23" s="69">
        <v>6.3226000000000004E-2</v>
      </c>
      <c r="I23" s="69">
        <v>1.1365E-2</v>
      </c>
      <c r="J23" s="69">
        <v>0.248306</v>
      </c>
      <c r="K23" s="69">
        <v>21.134799999999998</v>
      </c>
      <c r="L23" s="69">
        <v>1.4657999999999999E-2</v>
      </c>
      <c r="M23" s="69">
        <v>99.600200000000001</v>
      </c>
      <c r="O23" t="s">
        <v>96</v>
      </c>
      <c r="P23" s="64">
        <v>1</v>
      </c>
      <c r="Q23" t="s">
        <v>364</v>
      </c>
      <c r="R23" s="22" t="s">
        <v>355</v>
      </c>
      <c r="S23" s="26">
        <v>44607</v>
      </c>
      <c r="T23" s="69">
        <v>44.361800000000002</v>
      </c>
      <c r="U23" s="69">
        <v>3.3090799999999998</v>
      </c>
      <c r="V23" s="69">
        <v>7.6486999999999998</v>
      </c>
      <c r="W23" s="69">
        <v>7.2325E-2</v>
      </c>
      <c r="X23" s="69">
        <v>3.3940225519770717</v>
      </c>
      <c r="Y23" s="69">
        <v>4.5098783540346661</v>
      </c>
      <c r="Z23" s="69">
        <v>12.014799999999999</v>
      </c>
      <c r="AA23" s="69">
        <v>0.116269</v>
      </c>
      <c r="AB23" s="69">
        <v>22.365400000000001</v>
      </c>
      <c r="AC23" s="69">
        <v>0.57078300000000004</v>
      </c>
      <c r="AD23" s="69">
        <f t="shared" si="0"/>
        <v>98.363057906011761</v>
      </c>
      <c r="AF23" s="11">
        <f t="shared" si="1"/>
        <v>0.74189533100521576</v>
      </c>
      <c r="AG23" s="11"/>
      <c r="AH23" s="11">
        <f t="shared" si="2"/>
        <v>0.36325722122320109</v>
      </c>
      <c r="AI23" s="11">
        <f t="shared" si="3"/>
        <v>0.1283738246125713</v>
      </c>
      <c r="AJ23" s="11">
        <f t="shared" si="4"/>
        <v>0.48592743720345793</v>
      </c>
      <c r="AK23" s="11">
        <f t="shared" si="5"/>
        <v>2.2441516960769708E-2</v>
      </c>
      <c r="AL23" s="3">
        <v>1.6871811898264977</v>
      </c>
      <c r="AM23" s="3">
        <v>9.4656774152092601E-2</v>
      </c>
      <c r="AN23" s="3">
        <v>0.34282326392999057</v>
      </c>
      <c r="AO23" s="3">
        <v>0.10793702422007437</v>
      </c>
      <c r="AP23" s="3">
        <v>0.12906235690282944</v>
      </c>
      <c r="AQ23" s="3">
        <v>0.68123035120205877</v>
      </c>
      <c r="AR23" s="3">
        <v>3.7450294947147899E-3</v>
      </c>
      <c r="AS23" s="3">
        <v>0.91127856341066282</v>
      </c>
      <c r="AT23" s="3">
        <v>4.208544686107861E-2</v>
      </c>
    </row>
    <row r="24" spans="2:46" x14ac:dyDescent="0.2">
      <c r="B24" t="s">
        <v>571</v>
      </c>
      <c r="C24" s="26">
        <v>44763</v>
      </c>
      <c r="D24" s="69">
        <v>35.543500000000002</v>
      </c>
      <c r="E24" s="69">
        <v>36.669600000000003</v>
      </c>
      <c r="F24" s="69">
        <v>2.3574299999999999</v>
      </c>
      <c r="G24" s="69">
        <v>4.0348899999999999</v>
      </c>
      <c r="H24" s="69">
        <v>8.0435000000000006E-2</v>
      </c>
      <c r="I24" s="69">
        <v>7.2110000000000004E-3</v>
      </c>
      <c r="J24" s="69">
        <v>0.175983</v>
      </c>
      <c r="K24" s="69">
        <v>21.5398</v>
      </c>
      <c r="L24" s="69">
        <v>6.6660000000000001E-3</v>
      </c>
      <c r="M24" s="69">
        <v>100.41500000000001</v>
      </c>
      <c r="O24" t="s">
        <v>96</v>
      </c>
      <c r="P24" s="64">
        <v>1</v>
      </c>
      <c r="Q24" t="s">
        <v>109</v>
      </c>
      <c r="R24" s="22" t="s">
        <v>98</v>
      </c>
      <c r="S24" s="26">
        <v>44607</v>
      </c>
      <c r="T24" s="69">
        <v>44.969200000000001</v>
      </c>
      <c r="U24" s="69">
        <v>2.9496799999999999</v>
      </c>
      <c r="V24" s="69">
        <v>6.97567</v>
      </c>
      <c r="W24" s="69">
        <v>3.532E-3</v>
      </c>
      <c r="X24" s="69">
        <v>3.177080527672016</v>
      </c>
      <c r="Y24" s="69">
        <v>5.6756176035912018</v>
      </c>
      <c r="Z24" s="69">
        <v>11.1465</v>
      </c>
      <c r="AA24" s="69">
        <v>0.20141600000000001</v>
      </c>
      <c r="AB24" s="69">
        <v>22.764900000000001</v>
      </c>
      <c r="AC24" s="69">
        <v>0.86729800000000001</v>
      </c>
      <c r="AD24" s="69">
        <f t="shared" si="0"/>
        <v>98.730894131263213</v>
      </c>
      <c r="AF24" s="11">
        <f t="shared" si="1"/>
        <v>0.70578122149477007</v>
      </c>
      <c r="AG24" s="11"/>
      <c r="AH24" s="11">
        <f t="shared" si="2"/>
        <v>0.33378113174126584</v>
      </c>
      <c r="AI24" s="11">
        <f t="shared" si="3"/>
        <v>0.14256957222878008</v>
      </c>
      <c r="AJ24" s="11">
        <f t="shared" si="4"/>
        <v>0.48987587319404891</v>
      </c>
      <c r="AK24" s="11">
        <f t="shared" si="5"/>
        <v>3.3773422835905204E-2</v>
      </c>
      <c r="AL24" s="3">
        <v>1.7099541774841589</v>
      </c>
      <c r="AM24" s="3">
        <v>8.4359905056862736E-2</v>
      </c>
      <c r="AN24" s="3">
        <v>0.31259737802233906</v>
      </c>
      <c r="AO24" s="3">
        <v>0.10101844645513226</v>
      </c>
      <c r="AP24" s="3">
        <v>0.16239200233246848</v>
      </c>
      <c r="AQ24" s="3">
        <v>0.6318772351795815</v>
      </c>
      <c r="AR24" s="3">
        <v>6.4863744710870795E-3</v>
      </c>
      <c r="AS24" s="3">
        <v>0.92737840129017057</v>
      </c>
      <c r="AT24" s="3">
        <v>6.3936079708199839E-2</v>
      </c>
    </row>
    <row r="25" spans="2:46" x14ac:dyDescent="0.2">
      <c r="B25" t="s">
        <v>571</v>
      </c>
      <c r="C25" s="26">
        <v>44763</v>
      </c>
      <c r="D25" s="69">
        <v>35.425699999999999</v>
      </c>
      <c r="E25" s="69">
        <v>36.648800000000001</v>
      </c>
      <c r="F25" s="69">
        <v>2.35093</v>
      </c>
      <c r="G25" s="69">
        <v>4.0650000000000004</v>
      </c>
      <c r="H25" s="69">
        <v>7.1537000000000003E-2</v>
      </c>
      <c r="I25" s="69">
        <v>1.1946999999999999E-2</v>
      </c>
      <c r="J25" s="69">
        <v>0.17604500000000001</v>
      </c>
      <c r="K25" s="69">
        <v>21.406199999999998</v>
      </c>
      <c r="L25" s="69">
        <v>-3.8999999999999999E-4</v>
      </c>
      <c r="M25" s="69">
        <v>100.15600000000001</v>
      </c>
      <c r="O25" t="s">
        <v>96</v>
      </c>
      <c r="P25" s="64">
        <v>1</v>
      </c>
      <c r="Q25" t="s">
        <v>365</v>
      </c>
      <c r="R25" s="22" t="s">
        <v>355</v>
      </c>
      <c r="S25" s="26">
        <v>44607</v>
      </c>
      <c r="T25" s="69">
        <v>43.513800000000003</v>
      </c>
      <c r="U25" s="69">
        <v>3.7298100000000001</v>
      </c>
      <c r="V25" s="69">
        <v>8.4737200000000001</v>
      </c>
      <c r="W25" s="69">
        <v>3.4785999999999997E-2</v>
      </c>
      <c r="X25" s="69">
        <v>3.3690895946596671</v>
      </c>
      <c r="Y25" s="69">
        <v>5.0216786445984543</v>
      </c>
      <c r="Z25" s="69">
        <v>11.503</v>
      </c>
      <c r="AA25" s="69">
        <v>0.12654799999999999</v>
      </c>
      <c r="AB25" s="69">
        <v>22.3017</v>
      </c>
      <c r="AC25" s="69">
        <v>0.62824400000000002</v>
      </c>
      <c r="AD25" s="69">
        <f t="shared" si="0"/>
        <v>98.702376239258115</v>
      </c>
      <c r="AF25" s="11">
        <f t="shared" si="1"/>
        <v>0.72222032812593207</v>
      </c>
      <c r="AG25" s="11"/>
      <c r="AH25" s="11">
        <f t="shared" si="2"/>
        <v>0.35024731081673416</v>
      </c>
      <c r="AI25" s="11">
        <f t="shared" si="3"/>
        <v>0.13690071087066238</v>
      </c>
      <c r="AJ25" s="11">
        <f t="shared" si="4"/>
        <v>0.48797626693854307</v>
      </c>
      <c r="AK25" s="11">
        <f t="shared" si="5"/>
        <v>2.4875711374060389E-2</v>
      </c>
      <c r="AL25" s="3">
        <v>1.6534543769937067</v>
      </c>
      <c r="AM25" s="3">
        <v>0.10659670528965469</v>
      </c>
      <c r="AN25" s="3">
        <v>0.37946297481957003</v>
      </c>
      <c r="AO25" s="3">
        <v>0.10704858148005847</v>
      </c>
      <c r="AP25" s="3">
        <v>0.1435807841320216</v>
      </c>
      <c r="AQ25" s="3">
        <v>0.65163019831203417</v>
      </c>
      <c r="AR25" s="3">
        <v>4.0724825354031763E-3</v>
      </c>
      <c r="AS25" s="3">
        <v>0.90787298510654668</v>
      </c>
      <c r="AT25" s="3">
        <v>4.6280911331004065E-2</v>
      </c>
    </row>
    <row r="26" spans="2:46" x14ac:dyDescent="0.2">
      <c r="B26" t="s">
        <v>571</v>
      </c>
      <c r="C26" s="26">
        <v>44763</v>
      </c>
      <c r="D26" s="69">
        <v>35.481299999999997</v>
      </c>
      <c r="E26" s="69">
        <v>36.671500000000002</v>
      </c>
      <c r="F26" s="69">
        <v>2.3786200000000002</v>
      </c>
      <c r="G26" s="69">
        <v>3.9900099999999998</v>
      </c>
      <c r="H26" s="69">
        <v>7.1114999999999998E-2</v>
      </c>
      <c r="I26" s="69">
        <v>5.7819999999999998E-3</v>
      </c>
      <c r="J26" s="69">
        <v>0.181642</v>
      </c>
      <c r="K26" s="69">
        <v>21.262</v>
      </c>
      <c r="L26" s="69">
        <v>-1.9599999999999999E-3</v>
      </c>
      <c r="M26" s="69">
        <v>100.04</v>
      </c>
      <c r="O26" t="s">
        <v>110</v>
      </c>
      <c r="P26" s="64">
        <v>3</v>
      </c>
      <c r="Q26" t="s">
        <v>111</v>
      </c>
      <c r="R26" s="22" t="s">
        <v>98</v>
      </c>
      <c r="S26" s="26">
        <v>44607</v>
      </c>
      <c r="T26" s="69">
        <v>45.739699999999999</v>
      </c>
      <c r="U26" s="69">
        <v>2.54739</v>
      </c>
      <c r="V26" s="69">
        <v>6.5213599999999996</v>
      </c>
      <c r="W26" s="69">
        <v>1.312E-2</v>
      </c>
      <c r="X26" s="69">
        <v>3.7809219424449019</v>
      </c>
      <c r="Y26" s="69">
        <v>4.5286484405774088</v>
      </c>
      <c r="Z26" s="69">
        <v>11.9245</v>
      </c>
      <c r="AA26" s="69">
        <v>0.15351600000000001</v>
      </c>
      <c r="AB26" s="69">
        <v>22.427399999999999</v>
      </c>
      <c r="AC26" s="69">
        <v>0.66820100000000004</v>
      </c>
      <c r="AD26" s="69">
        <f t="shared" si="0"/>
        <v>98.304757383022306</v>
      </c>
      <c r="AF26" s="11">
        <f t="shared" si="1"/>
        <v>0.73017934367153103</v>
      </c>
      <c r="AG26" s="11"/>
      <c r="AH26" s="11">
        <f t="shared" si="2"/>
        <v>0.3569807111611385</v>
      </c>
      <c r="AI26" s="11">
        <f t="shared" si="3"/>
        <v>0.13452464271408587</v>
      </c>
      <c r="AJ26" s="11">
        <f t="shared" si="4"/>
        <v>0.4824813632481999</v>
      </c>
      <c r="AK26" s="11">
        <f t="shared" si="5"/>
        <v>2.6013282876575734E-2</v>
      </c>
      <c r="AL26" s="3">
        <v>1.7401435884109919</v>
      </c>
      <c r="AM26" s="3">
        <v>7.289186821107288E-2</v>
      </c>
      <c r="AN26" s="3">
        <v>0.29238833490337346</v>
      </c>
      <c r="AO26" s="3">
        <v>0.12027978324812443</v>
      </c>
      <c r="AP26" s="3">
        <v>0.12964106207945486</v>
      </c>
      <c r="AQ26" s="3">
        <v>0.67632716225022249</v>
      </c>
      <c r="AR26" s="3">
        <v>4.9463422120686268E-3</v>
      </c>
      <c r="AS26" s="3">
        <v>0.91409771184241251</v>
      </c>
      <c r="AT26" s="3">
        <v>4.9284146842279102E-2</v>
      </c>
    </row>
    <row r="27" spans="2:46" x14ac:dyDescent="0.2">
      <c r="B27" t="s">
        <v>571</v>
      </c>
      <c r="C27" s="26">
        <v>44763</v>
      </c>
      <c r="D27" s="69">
        <v>35.632300000000001</v>
      </c>
      <c r="E27" s="69">
        <v>36.497999999999998</v>
      </c>
      <c r="F27" s="69">
        <v>2.40103</v>
      </c>
      <c r="G27" s="69">
        <v>3.9556499999999999</v>
      </c>
      <c r="H27" s="69">
        <v>8.0212000000000006E-2</v>
      </c>
      <c r="I27" s="69">
        <v>1.8630000000000001E-2</v>
      </c>
      <c r="J27" s="69">
        <v>0.17585400000000001</v>
      </c>
      <c r="K27" s="69">
        <v>21.121200000000002</v>
      </c>
      <c r="L27" s="69">
        <v>5.11E-3</v>
      </c>
      <c r="M27" s="69">
        <v>99.888000000000005</v>
      </c>
      <c r="O27" t="s">
        <v>110</v>
      </c>
      <c r="P27" s="64">
        <v>3</v>
      </c>
      <c r="Q27" t="s">
        <v>366</v>
      </c>
      <c r="R27" s="22" t="s">
        <v>355</v>
      </c>
      <c r="S27" s="26">
        <v>44607</v>
      </c>
      <c r="T27" s="69">
        <v>42.979100000000003</v>
      </c>
      <c r="U27" s="69">
        <v>3.6713800000000001</v>
      </c>
      <c r="V27" s="69">
        <v>8.6333599999999997</v>
      </c>
      <c r="W27" s="69">
        <v>5.8314999999999999E-2</v>
      </c>
      <c r="X27" s="69">
        <v>3.1239194030775725</v>
      </c>
      <c r="Y27" s="69">
        <v>5.2212191247219373</v>
      </c>
      <c r="Z27" s="69">
        <v>11.385199999999999</v>
      </c>
      <c r="AA27" s="69">
        <v>0.12736800000000001</v>
      </c>
      <c r="AB27" s="69">
        <v>22.1312</v>
      </c>
      <c r="AC27" s="69">
        <v>0.63849599999999995</v>
      </c>
      <c r="AD27" s="69">
        <f t="shared" si="0"/>
        <v>97.969557527799509</v>
      </c>
      <c r="AF27" s="11">
        <f t="shared" si="1"/>
        <v>0.7218307488002299</v>
      </c>
      <c r="AG27" s="11"/>
      <c r="AH27" s="11">
        <f t="shared" si="2"/>
        <v>0.34946243405666672</v>
      </c>
      <c r="AI27" s="11">
        <f t="shared" si="3"/>
        <v>0.13689197393022204</v>
      </c>
      <c r="AJ27" s="11">
        <f t="shared" si="4"/>
        <v>0.48815960343348891</v>
      </c>
      <c r="AK27" s="11">
        <f t="shared" si="5"/>
        <v>2.5485988579622379E-2</v>
      </c>
      <c r="AL27" s="3">
        <v>1.6453765472505031</v>
      </c>
      <c r="AM27" s="3">
        <v>0.1057131931667277</v>
      </c>
      <c r="AN27" s="3">
        <v>0.38950938788822781</v>
      </c>
      <c r="AO27" s="3">
        <v>0.10000252317202918</v>
      </c>
      <c r="AP27" s="3">
        <v>0.15040494134629742</v>
      </c>
      <c r="AQ27" s="3">
        <v>0.64979075450946211</v>
      </c>
      <c r="AR27" s="3">
        <v>4.1295911355146006E-3</v>
      </c>
      <c r="AS27" s="3">
        <v>0.90768439215029073</v>
      </c>
      <c r="AT27" s="3">
        <v>4.738866938094697E-2</v>
      </c>
    </row>
    <row r="28" spans="2:46" x14ac:dyDescent="0.2">
      <c r="B28" t="s">
        <v>572</v>
      </c>
      <c r="C28" s="26">
        <v>44839</v>
      </c>
      <c r="D28" s="69">
        <v>35.500500000000002</v>
      </c>
      <c r="E28" s="69">
        <v>36.871000000000002</v>
      </c>
      <c r="F28" s="69">
        <v>2.3688799999999999</v>
      </c>
      <c r="G28" s="69">
        <v>3.9644699999999999</v>
      </c>
      <c r="H28" s="69">
        <v>6.8027000000000004E-2</v>
      </c>
      <c r="I28" s="69">
        <v>1.2167000000000001E-2</v>
      </c>
      <c r="J28" s="69">
        <v>0.17430200000000001</v>
      </c>
      <c r="K28" s="69">
        <v>21.247599999999998</v>
      </c>
      <c r="L28" s="69">
        <v>6.5589999999999997E-3</v>
      </c>
      <c r="M28" s="69">
        <v>100.21299999999999</v>
      </c>
      <c r="O28" t="s">
        <v>110</v>
      </c>
      <c r="P28" s="64">
        <v>3</v>
      </c>
      <c r="Q28" t="s">
        <v>112</v>
      </c>
      <c r="R28" s="22" t="s">
        <v>98</v>
      </c>
      <c r="S28" s="26">
        <v>44607</v>
      </c>
      <c r="T28" s="69">
        <v>45.5655</v>
      </c>
      <c r="U28" s="69">
        <v>2.4074399999999998</v>
      </c>
      <c r="V28" s="69">
        <v>6.4286700000000003</v>
      </c>
      <c r="W28" s="69">
        <v>2.7120999999999999E-2</v>
      </c>
      <c r="X28" s="69">
        <v>4.1897664146719826</v>
      </c>
      <c r="Y28" s="69">
        <v>5.0957707817747471</v>
      </c>
      <c r="Z28" s="69">
        <v>11.11</v>
      </c>
      <c r="AA28" s="69">
        <v>0.251384</v>
      </c>
      <c r="AB28" s="69">
        <v>22.1798</v>
      </c>
      <c r="AC28" s="69">
        <v>0.87672399999999995</v>
      </c>
      <c r="AD28" s="69">
        <f t="shared" si="0"/>
        <v>98.132176196446736</v>
      </c>
      <c r="AF28" s="11">
        <f t="shared" si="1"/>
        <v>0.69298993218657279</v>
      </c>
      <c r="AG28" s="11"/>
      <c r="AH28" s="11">
        <f t="shared" si="2"/>
        <v>0.3340985568066635</v>
      </c>
      <c r="AI28" s="11">
        <f t="shared" si="3"/>
        <v>0.15230764116998796</v>
      </c>
      <c r="AJ28" s="11">
        <f t="shared" si="4"/>
        <v>0.47930858475531213</v>
      </c>
      <c r="AK28" s="11">
        <f t="shared" si="5"/>
        <v>3.4285217268036405E-2</v>
      </c>
      <c r="AL28" s="3">
        <v>1.7436737050218949</v>
      </c>
      <c r="AM28" s="3">
        <v>6.9290934418501274E-2</v>
      </c>
      <c r="AN28" s="3">
        <v>0.2899214204901216</v>
      </c>
      <c r="AO28" s="3">
        <v>0.13406704612272302</v>
      </c>
      <c r="AP28" s="3">
        <v>0.14673075803418881</v>
      </c>
      <c r="AQ28" s="3">
        <v>0.63382302947501701</v>
      </c>
      <c r="AR28" s="3">
        <v>8.1471450857729336E-3</v>
      </c>
      <c r="AS28" s="3">
        <v>0.90930299773427736</v>
      </c>
      <c r="AT28" s="3">
        <v>6.504296361750278E-2</v>
      </c>
    </row>
    <row r="29" spans="2:46" x14ac:dyDescent="0.2">
      <c r="B29" t="s">
        <v>572</v>
      </c>
      <c r="C29" s="26">
        <v>44839</v>
      </c>
      <c r="D29" s="69">
        <v>35.537999999999997</v>
      </c>
      <c r="E29" s="69">
        <v>36.913699999999999</v>
      </c>
      <c r="F29" s="69">
        <v>2.363</v>
      </c>
      <c r="G29" s="69">
        <v>4.0202600000000004</v>
      </c>
      <c r="H29" s="69">
        <v>7.8118999999999994E-2</v>
      </c>
      <c r="I29" s="69">
        <v>1.6412E-2</v>
      </c>
      <c r="J29" s="69">
        <v>0.171261</v>
      </c>
      <c r="K29" s="69">
        <v>21.353200000000001</v>
      </c>
      <c r="L29" s="69">
        <v>1.0541999999999999E-2</v>
      </c>
      <c r="M29" s="69">
        <v>100.465</v>
      </c>
      <c r="O29" t="s">
        <v>110</v>
      </c>
      <c r="P29" s="64">
        <v>3</v>
      </c>
      <c r="Q29" t="s">
        <v>367</v>
      </c>
      <c r="R29" s="22" t="s">
        <v>355</v>
      </c>
      <c r="S29" s="26">
        <v>44607</v>
      </c>
      <c r="T29" s="69">
        <v>43.488599999999998</v>
      </c>
      <c r="U29" s="69">
        <v>3.6274799999999998</v>
      </c>
      <c r="V29" s="69">
        <v>8.2936800000000002</v>
      </c>
      <c r="W29" s="69">
        <v>2.4226000000000001E-2</v>
      </c>
      <c r="X29" s="69">
        <v>3.1843653870648909</v>
      </c>
      <c r="Y29" s="69">
        <v>5.0293733329130657</v>
      </c>
      <c r="Z29" s="69">
        <v>11.598800000000001</v>
      </c>
      <c r="AA29" s="69">
        <v>0.104992</v>
      </c>
      <c r="AB29" s="69">
        <v>22.172499999999999</v>
      </c>
      <c r="AC29" s="69">
        <v>0.638845</v>
      </c>
      <c r="AD29" s="69">
        <f t="shared" si="0"/>
        <v>98.162861719977954</v>
      </c>
      <c r="AF29" s="11">
        <f t="shared" si="1"/>
        <v>0.72841473641016741</v>
      </c>
      <c r="AG29" s="11"/>
      <c r="AH29" s="11">
        <f t="shared" si="2"/>
        <v>0.35419129007855737</v>
      </c>
      <c r="AI29" s="11">
        <f t="shared" si="3"/>
        <v>0.13387955061562229</v>
      </c>
      <c r="AJ29" s="11">
        <f t="shared" si="4"/>
        <v>0.4865601336686628</v>
      </c>
      <c r="AK29" s="11">
        <f t="shared" si="5"/>
        <v>2.5369025637157434E-2</v>
      </c>
      <c r="AL29" s="3">
        <v>1.6596912713358343</v>
      </c>
      <c r="AM29" s="3">
        <v>0.1041235046602807</v>
      </c>
      <c r="AN29" s="3">
        <v>0.373017537374425</v>
      </c>
      <c r="AO29" s="3">
        <v>0.10161970485074812</v>
      </c>
      <c r="AP29" s="3">
        <v>0.14442685574201117</v>
      </c>
      <c r="AQ29" s="3">
        <v>0.65991776655996992</v>
      </c>
      <c r="AR29" s="3">
        <v>3.3934920147414577E-3</v>
      </c>
      <c r="AS29" s="3">
        <v>0.90654311865356352</v>
      </c>
      <c r="AT29" s="3">
        <v>4.7266748808426087E-2</v>
      </c>
    </row>
    <row r="30" spans="2:46" x14ac:dyDescent="0.2">
      <c r="B30" t="s">
        <v>572</v>
      </c>
      <c r="C30" s="26">
        <v>44839</v>
      </c>
      <c r="D30" s="69">
        <v>35.4848</v>
      </c>
      <c r="E30" s="69">
        <v>36.746099999999998</v>
      </c>
      <c r="F30" s="69">
        <v>2.3801700000000001</v>
      </c>
      <c r="G30" s="69">
        <v>4.0554199999999998</v>
      </c>
      <c r="H30" s="69">
        <v>8.3652000000000004E-2</v>
      </c>
      <c r="I30" s="69">
        <v>6.0999999999999999E-5</v>
      </c>
      <c r="J30" s="69">
        <v>0.17938399999999999</v>
      </c>
      <c r="K30" s="69">
        <v>21.251200000000001</v>
      </c>
      <c r="L30" s="69">
        <v>-5.1000000000000004E-4</v>
      </c>
      <c r="M30" s="69">
        <v>100.18</v>
      </c>
      <c r="O30" t="s">
        <v>110</v>
      </c>
      <c r="P30" s="64">
        <v>3</v>
      </c>
      <c r="Q30" t="s">
        <v>113</v>
      </c>
      <c r="R30" s="22" t="s">
        <v>98</v>
      </c>
      <c r="S30" s="26">
        <v>44607</v>
      </c>
      <c r="T30" s="69">
        <v>43.925699999999999</v>
      </c>
      <c r="U30" s="69">
        <v>3.0137800000000001</v>
      </c>
      <c r="V30" s="69">
        <v>8.1992700000000003</v>
      </c>
      <c r="W30" s="69">
        <v>1.307E-3</v>
      </c>
      <c r="X30" s="69">
        <v>4.2263054441551935</v>
      </c>
      <c r="Y30" s="69">
        <v>5.4088509396162641</v>
      </c>
      <c r="Z30" s="69">
        <v>10.543699999999999</v>
      </c>
      <c r="AA30" s="69">
        <v>0.187476</v>
      </c>
      <c r="AB30" s="69">
        <v>22.096800000000002</v>
      </c>
      <c r="AC30" s="69">
        <v>0.80238600000000004</v>
      </c>
      <c r="AD30" s="69">
        <f t="shared" si="0"/>
        <v>98.405575383771449</v>
      </c>
      <c r="AF30" s="11">
        <f t="shared" si="1"/>
        <v>0.6739689013667135</v>
      </c>
      <c r="AG30" s="11"/>
      <c r="AH30" s="11">
        <f t="shared" si="2"/>
        <v>0.32270124989944965</v>
      </c>
      <c r="AI30" s="11">
        <f t="shared" si="3"/>
        <v>0.15936570101096043</v>
      </c>
      <c r="AJ30" s="11">
        <f t="shared" si="4"/>
        <v>0.48599749765851191</v>
      </c>
      <c r="AK30" s="11">
        <f t="shared" si="5"/>
        <v>3.1935551431078027E-2</v>
      </c>
      <c r="AL30" s="3">
        <v>1.6803180605261634</v>
      </c>
      <c r="AM30" s="3">
        <v>8.6711404052418894E-2</v>
      </c>
      <c r="AN30" s="3">
        <v>0.36963925385429702</v>
      </c>
      <c r="AO30" s="3">
        <v>0.13518759343972503</v>
      </c>
      <c r="AP30" s="3">
        <v>0.15568974811633016</v>
      </c>
      <c r="AQ30" s="3">
        <v>0.60129933353845311</v>
      </c>
      <c r="AR30" s="3">
        <v>6.0737543465402338E-3</v>
      </c>
      <c r="AS30" s="3">
        <v>0.90557434015044846</v>
      </c>
      <c r="AT30" s="3">
        <v>5.9506511975623295E-2</v>
      </c>
    </row>
    <row r="31" spans="2:46" x14ac:dyDescent="0.2">
      <c r="B31" t="s">
        <v>573</v>
      </c>
      <c r="C31" s="26">
        <v>44839</v>
      </c>
      <c r="D31" s="69">
        <v>35.527900000000002</v>
      </c>
      <c r="E31" s="69">
        <v>36.698</v>
      </c>
      <c r="F31" s="69">
        <v>2.37079</v>
      </c>
      <c r="G31" s="69">
        <v>3.98102</v>
      </c>
      <c r="H31" s="69">
        <v>7.3206999999999994E-2</v>
      </c>
      <c r="I31" s="69">
        <v>-7.3999999999999999E-4</v>
      </c>
      <c r="J31" s="69">
        <v>0.17246500000000001</v>
      </c>
      <c r="K31" s="69">
        <v>21.114599999999999</v>
      </c>
      <c r="L31" s="69" t="s">
        <v>16</v>
      </c>
      <c r="M31" s="69">
        <v>99.929500000000004</v>
      </c>
      <c r="O31" t="s">
        <v>110</v>
      </c>
      <c r="P31" s="64">
        <v>3</v>
      </c>
      <c r="Q31" t="s">
        <v>114</v>
      </c>
      <c r="R31" s="22" t="s">
        <v>98</v>
      </c>
      <c r="S31" s="26">
        <v>44607</v>
      </c>
      <c r="T31" s="69">
        <v>43.517099999999999</v>
      </c>
      <c r="U31" s="69">
        <v>2.98909</v>
      </c>
      <c r="V31" s="69">
        <v>7.9495899999999997</v>
      </c>
      <c r="W31" s="69">
        <v>-1.372E-2</v>
      </c>
      <c r="X31" s="69">
        <v>3.8139113770089033</v>
      </c>
      <c r="Y31" s="69">
        <v>6.1897362255076427</v>
      </c>
      <c r="Z31" s="69">
        <v>10.0093</v>
      </c>
      <c r="AA31" s="69">
        <v>0.25457099999999999</v>
      </c>
      <c r="AB31" s="69">
        <v>22.190799999999999</v>
      </c>
      <c r="AC31" s="69">
        <v>0.936805</v>
      </c>
      <c r="AD31" s="69">
        <f t="shared" si="0"/>
        <v>97.837183602516546</v>
      </c>
      <c r="AF31" s="11">
        <f t="shared" si="1"/>
        <v>0.65537542700970541</v>
      </c>
      <c r="AG31" s="11"/>
      <c r="AH31" s="11">
        <f t="shared" si="2"/>
        <v>0.30720197209645</v>
      </c>
      <c r="AI31" s="11">
        <f t="shared" si="3"/>
        <v>0.16597857312049855</v>
      </c>
      <c r="AJ31" s="11">
        <f t="shared" si="4"/>
        <v>0.4894296701938729</v>
      </c>
      <c r="AK31" s="11">
        <f t="shared" si="5"/>
        <v>3.7389784589178597E-2</v>
      </c>
      <c r="AL31" s="3">
        <v>1.6784477985805848</v>
      </c>
      <c r="AM31" s="3">
        <v>8.6711909927544614E-2</v>
      </c>
      <c r="AN31" s="3">
        <v>0.36134555447753824</v>
      </c>
      <c r="AO31" s="3">
        <v>0.12300468169433662</v>
      </c>
      <c r="AP31" s="3">
        <v>0.17963966377271937</v>
      </c>
      <c r="AQ31" s="3">
        <v>0.57554127792312271</v>
      </c>
      <c r="AR31" s="3">
        <v>8.315637731346472E-3</v>
      </c>
      <c r="AS31" s="3">
        <v>0.91694391124688102</v>
      </c>
      <c r="AT31" s="3">
        <v>7.0049564645925669E-2</v>
      </c>
    </row>
    <row r="32" spans="2:46" x14ac:dyDescent="0.2">
      <c r="B32" t="s">
        <v>573</v>
      </c>
      <c r="C32" s="26">
        <v>44839</v>
      </c>
      <c r="D32" s="69">
        <v>35.626800000000003</v>
      </c>
      <c r="E32" s="69">
        <v>36.606099999999998</v>
      </c>
      <c r="F32" s="69">
        <v>2.3708999999999998</v>
      </c>
      <c r="G32" s="69">
        <v>3.8801999999999999</v>
      </c>
      <c r="H32" s="69">
        <v>7.9244999999999996E-2</v>
      </c>
      <c r="I32" s="69">
        <v>4.8300000000000001E-3</v>
      </c>
      <c r="J32" s="69">
        <v>0.17250299999999999</v>
      </c>
      <c r="K32" s="69">
        <v>21.010200000000001</v>
      </c>
      <c r="L32" s="69">
        <v>-4.6299999999999996E-3</v>
      </c>
      <c r="M32" s="69">
        <v>99.746200000000002</v>
      </c>
      <c r="O32" t="s">
        <v>110</v>
      </c>
      <c r="P32" s="64">
        <v>3</v>
      </c>
      <c r="Q32" t="s">
        <v>368</v>
      </c>
      <c r="R32" s="22" t="s">
        <v>355</v>
      </c>
      <c r="S32" s="26">
        <v>44607</v>
      </c>
      <c r="T32" s="69">
        <v>48.204099999999997</v>
      </c>
      <c r="U32" s="69">
        <v>1.9243699999999999</v>
      </c>
      <c r="V32" s="69">
        <v>4.6430699999999998</v>
      </c>
      <c r="W32" s="69">
        <v>8.6239999999999997E-3</v>
      </c>
      <c r="X32" s="69">
        <v>3.6680802544186397</v>
      </c>
      <c r="Y32" s="69">
        <v>3.3094610617389524</v>
      </c>
      <c r="Z32" s="69">
        <v>13.7334</v>
      </c>
      <c r="AA32" s="69">
        <v>0.13125999999999999</v>
      </c>
      <c r="AB32" s="69">
        <v>22.508700000000001</v>
      </c>
      <c r="AC32" s="69">
        <v>0.49140899999999998</v>
      </c>
      <c r="AD32" s="69">
        <f t="shared" si="0"/>
        <v>98.622474316157593</v>
      </c>
      <c r="AF32" s="11">
        <f t="shared" si="1"/>
        <v>0.78651088615963549</v>
      </c>
      <c r="AG32" s="11"/>
      <c r="AH32" s="11">
        <f t="shared" si="2"/>
        <v>0.39980911416642884</v>
      </c>
      <c r="AI32" s="11">
        <f t="shared" si="3"/>
        <v>0.11069427907192658</v>
      </c>
      <c r="AJ32" s="11">
        <f t="shared" si="4"/>
        <v>0.47089282669082194</v>
      </c>
      <c r="AK32" s="11">
        <f t="shared" si="5"/>
        <v>1.8603780070822609E-2</v>
      </c>
      <c r="AL32" s="3">
        <v>1.8133293947657414</v>
      </c>
      <c r="AM32" s="3">
        <v>5.4446901364375758E-2</v>
      </c>
      <c r="AN32" s="3">
        <v>0.20583918187272937</v>
      </c>
      <c r="AO32" s="3">
        <v>0.11538110758006868</v>
      </c>
      <c r="AP32" s="3">
        <v>9.3676832477430763E-2</v>
      </c>
      <c r="AQ32" s="3">
        <v>0.77018608928360122</v>
      </c>
      <c r="AR32" s="3">
        <v>4.1818058202933387E-3</v>
      </c>
      <c r="AS32" s="3">
        <v>0.90712065285668741</v>
      </c>
      <c r="AT32" s="3">
        <v>3.583803397907178E-2</v>
      </c>
    </row>
    <row r="33" spans="2:46" x14ac:dyDescent="0.2">
      <c r="B33" t="s">
        <v>574</v>
      </c>
      <c r="C33" s="26">
        <v>44839</v>
      </c>
      <c r="D33" s="69">
        <v>35.947899999999997</v>
      </c>
      <c r="E33" s="69">
        <v>36.729999999999997</v>
      </c>
      <c r="F33" s="69">
        <v>2.4048099999999999</v>
      </c>
      <c r="G33" s="69">
        <v>3.4081600000000001</v>
      </c>
      <c r="H33" s="69">
        <v>5.5444E-2</v>
      </c>
      <c r="I33" s="69">
        <v>6.267E-3</v>
      </c>
      <c r="J33" s="69">
        <v>0.18512400000000001</v>
      </c>
      <c r="K33" s="69">
        <v>21.335899999999999</v>
      </c>
      <c r="L33" s="69">
        <v>-2.5000000000000001E-4</v>
      </c>
      <c r="M33" s="69">
        <v>100.07299999999999</v>
      </c>
      <c r="O33" t="s">
        <v>110</v>
      </c>
      <c r="P33" s="64">
        <v>3</v>
      </c>
      <c r="Q33" t="s">
        <v>115</v>
      </c>
      <c r="R33" s="22" t="s">
        <v>98</v>
      </c>
      <c r="S33" s="26">
        <v>44607</v>
      </c>
      <c r="T33" s="69">
        <v>45.365499999999997</v>
      </c>
      <c r="U33" s="69">
        <v>2.33799</v>
      </c>
      <c r="V33" s="69">
        <v>6.6598699999999997</v>
      </c>
      <c r="W33" s="69">
        <v>7.4200000000000004E-3</v>
      </c>
      <c r="X33" s="69">
        <v>3.8151353724522798</v>
      </c>
      <c r="Y33" s="69">
        <v>5.7586243491516722</v>
      </c>
      <c r="Z33" s="69">
        <v>10.760400000000001</v>
      </c>
      <c r="AA33" s="69">
        <v>0.25963000000000003</v>
      </c>
      <c r="AB33" s="69">
        <v>22.409300000000002</v>
      </c>
      <c r="AC33" s="69">
        <v>0.94961799999999996</v>
      </c>
      <c r="AD33" s="69">
        <f t="shared" si="0"/>
        <v>98.323487721603954</v>
      </c>
      <c r="AF33" s="11">
        <f t="shared" si="1"/>
        <v>0.68074445516996063</v>
      </c>
      <c r="AG33" s="11"/>
      <c r="AH33" s="11">
        <f t="shared" si="2"/>
        <v>0.32320410658004756</v>
      </c>
      <c r="AI33" s="11">
        <f t="shared" si="3"/>
        <v>0.15600640410401323</v>
      </c>
      <c r="AJ33" s="11">
        <f t="shared" si="4"/>
        <v>0.48369743710879121</v>
      </c>
      <c r="AK33" s="11">
        <f t="shared" si="5"/>
        <v>3.7092052207148021E-2</v>
      </c>
      <c r="AL33" s="3">
        <v>1.7347137407433324</v>
      </c>
      <c r="AM33" s="3">
        <v>6.7241382456334278E-2</v>
      </c>
      <c r="AN33" s="3">
        <v>0.30012208951517794</v>
      </c>
      <c r="AO33" s="3">
        <v>0.12198746906385592</v>
      </c>
      <c r="AP33" s="3">
        <v>0.16569258164629985</v>
      </c>
      <c r="AQ33" s="3">
        <v>0.61341643882241204</v>
      </c>
      <c r="AR33" s="3">
        <v>8.408058601267164E-3</v>
      </c>
      <c r="AS33" s="3">
        <v>0.9180203880402027</v>
      </c>
      <c r="AT33" s="3">
        <v>7.0397851111116835E-2</v>
      </c>
    </row>
    <row r="34" spans="2:46" x14ac:dyDescent="0.2">
      <c r="B34" t="s">
        <v>574</v>
      </c>
      <c r="C34" s="26">
        <v>44839</v>
      </c>
      <c r="D34" s="69">
        <v>35.844000000000001</v>
      </c>
      <c r="E34" s="69">
        <v>36.587499999999999</v>
      </c>
      <c r="F34" s="69">
        <v>2.4245100000000002</v>
      </c>
      <c r="G34" s="69">
        <v>3.5750999999999999</v>
      </c>
      <c r="H34" s="69">
        <v>6.7898E-2</v>
      </c>
      <c r="I34" s="69">
        <v>1.7288999999999999E-2</v>
      </c>
      <c r="J34" s="69">
        <v>0.175814</v>
      </c>
      <c r="K34" s="69">
        <v>21.153600000000001</v>
      </c>
      <c r="L34" s="69">
        <v>5.3160000000000004E-3</v>
      </c>
      <c r="M34" s="69">
        <v>99.850999999999999</v>
      </c>
      <c r="O34" t="s">
        <v>110</v>
      </c>
      <c r="P34" s="64">
        <v>3</v>
      </c>
      <c r="Q34" t="s">
        <v>369</v>
      </c>
      <c r="R34" s="22" t="s">
        <v>355</v>
      </c>
      <c r="S34" s="26">
        <v>44607</v>
      </c>
      <c r="T34" s="69">
        <v>46.997399999999999</v>
      </c>
      <c r="U34" s="69">
        <v>2.45105</v>
      </c>
      <c r="V34" s="69">
        <v>4.6895300000000004</v>
      </c>
      <c r="W34" s="69">
        <v>6.5399999999999996E-4</v>
      </c>
      <c r="X34" s="69">
        <v>3.3807602662729694</v>
      </c>
      <c r="Y34" s="69">
        <v>4.2331071195467613</v>
      </c>
      <c r="Z34" s="69">
        <v>13.568199999999999</v>
      </c>
      <c r="AA34" s="69">
        <v>0.14938199999999999</v>
      </c>
      <c r="AB34" s="69">
        <v>22.420400000000001</v>
      </c>
      <c r="AC34" s="69">
        <v>0.42340299999999997</v>
      </c>
      <c r="AD34" s="69">
        <f t="shared" si="0"/>
        <v>98.313886385819728</v>
      </c>
      <c r="AF34" s="11">
        <f t="shared" si="1"/>
        <v>0.77087645967443641</v>
      </c>
      <c r="AG34" s="11"/>
      <c r="AH34" s="11">
        <f t="shared" si="2"/>
        <v>0.39502002845500084</v>
      </c>
      <c r="AI34" s="11">
        <f t="shared" si="3"/>
        <v>0.11988035497751097</v>
      </c>
      <c r="AJ34" s="11">
        <f t="shared" si="4"/>
        <v>0.46906958859861642</v>
      </c>
      <c r="AK34" s="11">
        <f t="shared" si="5"/>
        <v>1.6030027968871617E-2</v>
      </c>
      <c r="AL34" s="3">
        <v>1.780636822194549</v>
      </c>
      <c r="AM34" s="3">
        <v>6.9846645948508923E-2</v>
      </c>
      <c r="AN34" s="3">
        <v>0.20939240684108296</v>
      </c>
      <c r="AO34" s="3">
        <v>0.10710729333840106</v>
      </c>
      <c r="AP34" s="3">
        <v>0.12068213224902216</v>
      </c>
      <c r="AQ34" s="3">
        <v>0.76638788706999861</v>
      </c>
      <c r="AR34" s="3">
        <v>4.7933432199109421E-3</v>
      </c>
      <c r="AS34" s="3">
        <v>0.91005322515144005</v>
      </c>
      <c r="AT34" s="3">
        <v>3.1100243987086808E-2</v>
      </c>
    </row>
    <row r="35" spans="2:46" x14ac:dyDescent="0.2">
      <c r="B35" t="s">
        <v>575</v>
      </c>
      <c r="C35" s="26">
        <v>44839</v>
      </c>
      <c r="D35" s="69">
        <v>35.500799999999998</v>
      </c>
      <c r="E35" s="69">
        <v>36.790599999999998</v>
      </c>
      <c r="F35" s="69">
        <v>2.3750200000000001</v>
      </c>
      <c r="G35" s="69">
        <v>4.0477999999999996</v>
      </c>
      <c r="H35" s="69">
        <v>5.5382000000000001E-2</v>
      </c>
      <c r="I35" s="69">
        <v>1.8842999999999999E-2</v>
      </c>
      <c r="J35" s="69">
        <v>0.17536299999999999</v>
      </c>
      <c r="K35" s="69">
        <v>21.462800000000001</v>
      </c>
      <c r="L35" s="69">
        <v>1.5466000000000001E-2</v>
      </c>
      <c r="M35" s="69">
        <v>100.44199999999999</v>
      </c>
      <c r="O35" t="s">
        <v>110</v>
      </c>
      <c r="P35" s="64">
        <v>3</v>
      </c>
      <c r="Q35" t="s">
        <v>116</v>
      </c>
      <c r="R35" s="22" t="s">
        <v>98</v>
      </c>
      <c r="S35" s="26">
        <v>44607</v>
      </c>
      <c r="T35" s="69">
        <v>49.900599999999997</v>
      </c>
      <c r="U35" s="69">
        <v>0.85108600000000001</v>
      </c>
      <c r="V35" s="69">
        <v>3.3150499999999998</v>
      </c>
      <c r="W35" s="69">
        <v>5.3339999999999999E-2</v>
      </c>
      <c r="X35" s="69">
        <v>3.9449498616444694</v>
      </c>
      <c r="Y35" s="69">
        <v>3.3782159888239014</v>
      </c>
      <c r="Z35" s="69">
        <v>13.4618</v>
      </c>
      <c r="AA35" s="69">
        <v>0.20136399999999999</v>
      </c>
      <c r="AB35" s="69">
        <v>22.400200000000002</v>
      </c>
      <c r="AC35" s="69">
        <v>0.80749000000000004</v>
      </c>
      <c r="AD35" s="69">
        <f t="shared" si="0"/>
        <v>98.314095850468362</v>
      </c>
      <c r="AF35" s="11">
        <f t="shared" si="1"/>
        <v>0.77457631475641731</v>
      </c>
      <c r="AG35" s="11"/>
      <c r="AH35" s="11">
        <f t="shared" ref="AH35:AH66" si="8">AQ35/(AO35+AP35+AQ35+AS35+AR35+AT35)</f>
        <v>0.38860683768704785</v>
      </c>
      <c r="AI35" s="11">
        <f t="shared" ref="AI35:AI66" si="9">(AO35+AP35+AR35)/(AO35+AP35+AR35+AQ35+AS35+AT35)</f>
        <v>0.11639781313731162</v>
      </c>
      <c r="AJ35" s="11">
        <f t="shared" ref="AJ35:AJ66" si="10">AS35/(AO35+AP35+AQ35+AR35+AS35+AT35)</f>
        <v>0.46468241848557468</v>
      </c>
      <c r="AK35" s="11">
        <f t="shared" ref="AK35:AK66" si="11">AT35/(AO35+AP35+AQ35+AR35+AS35+AT35)</f>
        <v>3.0312930690065843E-2</v>
      </c>
      <c r="AL35" s="3">
        <v>1.8814220057211035</v>
      </c>
      <c r="AM35" s="3">
        <v>2.4134914587767321E-2</v>
      </c>
      <c r="AN35" s="3">
        <v>0.14729928128329395</v>
      </c>
      <c r="AO35" s="3">
        <v>0.12437270822811977</v>
      </c>
      <c r="AP35" s="3">
        <v>9.5840719108180872E-2</v>
      </c>
      <c r="AQ35" s="3">
        <v>0.75667339402121514</v>
      </c>
      <c r="AR35" s="3">
        <v>6.4298526622496603E-3</v>
      </c>
      <c r="AS35" s="3">
        <v>0.90480348938334088</v>
      </c>
      <c r="AT35" s="3">
        <v>5.902363500472823E-2</v>
      </c>
    </row>
    <row r="36" spans="2:46" x14ac:dyDescent="0.2">
      <c r="B36" t="s">
        <v>575</v>
      </c>
      <c r="C36" s="26">
        <v>44839</v>
      </c>
      <c r="D36" s="69">
        <v>35.209400000000002</v>
      </c>
      <c r="E36" s="69">
        <v>36.795400000000001</v>
      </c>
      <c r="F36" s="69">
        <v>2.3477999999999999</v>
      </c>
      <c r="G36" s="69">
        <v>4.1931000000000003</v>
      </c>
      <c r="H36" s="69">
        <v>6.8849999999999995E-2</v>
      </c>
      <c r="I36" s="69">
        <v>2.2350999999999999E-2</v>
      </c>
      <c r="J36" s="69">
        <v>0.18965599999999999</v>
      </c>
      <c r="K36" s="69">
        <v>21.410699999999999</v>
      </c>
      <c r="L36" s="69">
        <v>7.7759999999999999E-3</v>
      </c>
      <c r="M36" s="69">
        <v>100.245</v>
      </c>
      <c r="O36" t="s">
        <v>110</v>
      </c>
      <c r="P36" s="64">
        <v>3</v>
      </c>
      <c r="Q36" t="s">
        <v>370</v>
      </c>
      <c r="R36" s="22" t="s">
        <v>355</v>
      </c>
      <c r="S36" s="26">
        <v>44607</v>
      </c>
      <c r="T36" s="69">
        <v>43.025100000000002</v>
      </c>
      <c r="U36" s="69">
        <v>3.8463799999999999</v>
      </c>
      <c r="V36" s="69">
        <v>8.4131900000000002</v>
      </c>
      <c r="W36" s="69">
        <v>1.7343000000000001E-2</v>
      </c>
      <c r="X36" s="69">
        <v>3.1177726224568469</v>
      </c>
      <c r="Y36" s="69">
        <v>5.2352287057749898</v>
      </c>
      <c r="Z36" s="69">
        <v>11.466200000000001</v>
      </c>
      <c r="AA36" s="69">
        <v>0.13073399999999999</v>
      </c>
      <c r="AB36" s="69">
        <v>22.122399999999999</v>
      </c>
      <c r="AC36" s="69">
        <v>0.63112199999999996</v>
      </c>
      <c r="AD36" s="69">
        <f t="shared" si="0"/>
        <v>98.005470328231851</v>
      </c>
      <c r="AF36" s="11">
        <f t="shared" si="1"/>
        <v>0.72308671709708117</v>
      </c>
      <c r="AG36" s="11"/>
      <c r="AH36" s="11">
        <f t="shared" si="8"/>
        <v>0.35118740979274543</v>
      </c>
      <c r="AI36" s="11">
        <f t="shared" si="9"/>
        <v>0.13676541540538797</v>
      </c>
      <c r="AJ36" s="11">
        <f t="shared" si="10"/>
        <v>0.48691001451720889</v>
      </c>
      <c r="AK36" s="11">
        <f t="shared" si="11"/>
        <v>2.5137160284657702E-2</v>
      </c>
      <c r="AL36" s="3">
        <v>1.6467681854957013</v>
      </c>
      <c r="AM36" s="3">
        <v>0.11072728092928569</v>
      </c>
      <c r="AN36" s="3">
        <v>0.37949090291764465</v>
      </c>
      <c r="AO36" s="3">
        <v>9.9783370696151993E-2</v>
      </c>
      <c r="AP36" s="3">
        <v>0.15077468765793833</v>
      </c>
      <c r="AQ36" s="3">
        <v>0.65426693135913983</v>
      </c>
      <c r="AR36" s="3">
        <v>4.2377747486647358E-3</v>
      </c>
      <c r="AS36" s="3">
        <v>0.90711999394913734</v>
      </c>
      <c r="AT36" s="3">
        <v>4.6830872246336357E-2</v>
      </c>
    </row>
    <row r="37" spans="2:46" x14ac:dyDescent="0.2">
      <c r="B37" t="s">
        <v>575</v>
      </c>
      <c r="C37" s="26">
        <v>44839</v>
      </c>
      <c r="D37" s="69">
        <v>35.356200000000001</v>
      </c>
      <c r="E37" s="69">
        <v>36.468699999999998</v>
      </c>
      <c r="F37" s="69">
        <v>2.3704200000000002</v>
      </c>
      <c r="G37" s="69">
        <v>3.9941200000000001</v>
      </c>
      <c r="H37" s="69">
        <v>0.56117899999999998</v>
      </c>
      <c r="I37" s="69">
        <v>5.3959999999999998E-3</v>
      </c>
      <c r="J37" s="69">
        <v>0.17243600000000001</v>
      </c>
      <c r="K37" s="69">
        <v>21.031199999999998</v>
      </c>
      <c r="L37" s="69" t="s">
        <v>16</v>
      </c>
      <c r="M37" s="69">
        <v>99.953800000000001</v>
      </c>
      <c r="O37" t="s">
        <v>110</v>
      </c>
      <c r="P37" s="64">
        <v>3</v>
      </c>
      <c r="Q37" t="s">
        <v>117</v>
      </c>
      <c r="R37" s="22" t="s">
        <v>98</v>
      </c>
      <c r="S37" s="26">
        <v>44607</v>
      </c>
      <c r="T37" s="69">
        <v>45.301099999999998</v>
      </c>
      <c r="U37" s="69">
        <v>2.3372899999999999</v>
      </c>
      <c r="V37" s="69">
        <v>6.7272999999999996</v>
      </c>
      <c r="W37" s="69">
        <v>-6.3499999999999997E-3</v>
      </c>
      <c r="X37" s="69">
        <v>4.4651634129841984</v>
      </c>
      <c r="Y37" s="69">
        <v>5.3265522823977269</v>
      </c>
      <c r="Z37" s="69">
        <v>10.6022</v>
      </c>
      <c r="AA37" s="69">
        <v>0.24887799999999999</v>
      </c>
      <c r="AB37" s="69">
        <v>22.473199999999999</v>
      </c>
      <c r="AC37" s="69">
        <v>0.82978600000000002</v>
      </c>
      <c r="AD37" s="69">
        <f t="shared" si="0"/>
        <v>98.305119695381919</v>
      </c>
      <c r="AF37" s="11">
        <f t="shared" si="1"/>
        <v>0.67123227545388942</v>
      </c>
      <c r="AG37" s="11"/>
      <c r="AH37" s="11">
        <f t="shared" si="8"/>
        <v>0.31967856083933693</v>
      </c>
      <c r="AI37" s="11">
        <f t="shared" si="9"/>
        <v>0.16084070598932401</v>
      </c>
      <c r="AJ37" s="11">
        <f t="shared" si="10"/>
        <v>0.48694451346783257</v>
      </c>
      <c r="AK37" s="11">
        <f t="shared" si="11"/>
        <v>3.2536219703506439E-2</v>
      </c>
      <c r="AL37" s="3">
        <v>1.7351680108993688</v>
      </c>
      <c r="AM37" s="3">
        <v>6.73344401636468E-2</v>
      </c>
      <c r="AN37" s="3">
        <v>0.30367124707519971</v>
      </c>
      <c r="AO37" s="3">
        <v>0.14301226794899238</v>
      </c>
      <c r="AP37" s="3">
        <v>0.15351866241696394</v>
      </c>
      <c r="AQ37" s="3">
        <v>0.60541566665885926</v>
      </c>
      <c r="AR37" s="3">
        <v>8.0734290466438659E-3</v>
      </c>
      <c r="AS37" s="3">
        <v>0.92218832715267185</v>
      </c>
      <c r="AT37" s="3">
        <v>6.1617948637654164E-2</v>
      </c>
    </row>
    <row r="38" spans="2:46" x14ac:dyDescent="0.2">
      <c r="B38" t="s">
        <v>572</v>
      </c>
      <c r="C38" s="26">
        <v>44838</v>
      </c>
      <c r="D38" s="69">
        <v>35.453899999999997</v>
      </c>
      <c r="E38" s="69">
        <v>36.781700000000001</v>
      </c>
      <c r="F38" s="69">
        <v>2.4409800000000001</v>
      </c>
      <c r="G38" s="69">
        <v>3.7772899999999998</v>
      </c>
      <c r="H38" s="69">
        <v>6.9405999999999995E-2</v>
      </c>
      <c r="I38" s="69">
        <v>5.4339999999999996E-3</v>
      </c>
      <c r="J38" s="69">
        <v>0.24781800000000001</v>
      </c>
      <c r="K38" s="69">
        <v>21.0197</v>
      </c>
      <c r="L38" s="69">
        <v>2.6570000000000001E-3</v>
      </c>
      <c r="M38" s="69">
        <v>99.798900000000003</v>
      </c>
      <c r="O38" t="s">
        <v>110</v>
      </c>
      <c r="P38" s="64">
        <v>3</v>
      </c>
      <c r="Q38" t="s">
        <v>371</v>
      </c>
      <c r="R38" s="22" t="s">
        <v>355</v>
      </c>
      <c r="S38" s="26">
        <v>44607</v>
      </c>
      <c r="T38" s="69">
        <v>43.906700000000001</v>
      </c>
      <c r="U38" s="69">
        <v>3.2730399999999999</v>
      </c>
      <c r="V38" s="69">
        <v>7.4503300000000001</v>
      </c>
      <c r="W38" s="69">
        <v>1.1323E-2</v>
      </c>
      <c r="X38" s="69">
        <v>3.1695839134064285</v>
      </c>
      <c r="Y38" s="69">
        <v>4.9715442983168234</v>
      </c>
      <c r="Z38" s="69">
        <v>11.7904</v>
      </c>
      <c r="AA38" s="69">
        <v>0.13483500000000001</v>
      </c>
      <c r="AB38" s="69">
        <v>22.2455</v>
      </c>
      <c r="AC38" s="69">
        <v>0.57286000000000004</v>
      </c>
      <c r="AD38" s="69">
        <f t="shared" si="0"/>
        <v>97.526116211723249</v>
      </c>
      <c r="AF38" s="11">
        <f t="shared" si="1"/>
        <v>0.73334933126444524</v>
      </c>
      <c r="AG38" s="11"/>
      <c r="AH38" s="11">
        <f t="shared" si="8"/>
        <v>0.35853426806720295</v>
      </c>
      <c r="AI38" s="11">
        <f t="shared" si="9"/>
        <v>0.13269469552077551</v>
      </c>
      <c r="AJ38" s="11">
        <f t="shared" si="10"/>
        <v>0.48611759953920852</v>
      </c>
      <c r="AK38" s="11">
        <f t="shared" si="11"/>
        <v>2.2653436872813043E-2</v>
      </c>
      <c r="AL38" s="3">
        <v>1.6858945399236531</v>
      </c>
      <c r="AM38" s="3">
        <v>9.4524151537811407E-2</v>
      </c>
      <c r="AN38" s="3">
        <v>0.33713606188637085</v>
      </c>
      <c r="AO38" s="3">
        <v>0.1017665408476114</v>
      </c>
      <c r="AP38" s="3">
        <v>0.14363924686520163</v>
      </c>
      <c r="AQ38" s="3">
        <v>0.67492112868501908</v>
      </c>
      <c r="AR38" s="3">
        <v>4.3847111262270855E-3</v>
      </c>
      <c r="AS38" s="3">
        <v>0.91508976456654345</v>
      </c>
      <c r="AT38" s="3">
        <v>4.2643854561561785E-2</v>
      </c>
    </row>
    <row r="39" spans="2:46" x14ac:dyDescent="0.2">
      <c r="B39" t="s">
        <v>572</v>
      </c>
      <c r="C39" s="26">
        <v>44838</v>
      </c>
      <c r="D39" s="69">
        <v>35.395899999999997</v>
      </c>
      <c r="E39" s="69">
        <v>36.720500000000001</v>
      </c>
      <c r="F39" s="69">
        <v>2.4449700000000001</v>
      </c>
      <c r="G39" s="69">
        <v>3.8681399999999999</v>
      </c>
      <c r="H39" s="69">
        <v>6.9735000000000005E-2</v>
      </c>
      <c r="I39" s="69">
        <v>9.8230000000000001E-3</v>
      </c>
      <c r="J39" s="69">
        <v>0.23733299999999999</v>
      </c>
      <c r="K39" s="69">
        <v>21.053699999999999</v>
      </c>
      <c r="L39" s="69">
        <v>6.1139999999999996E-3</v>
      </c>
      <c r="M39" s="69">
        <v>99.806200000000004</v>
      </c>
      <c r="O39" t="s">
        <v>110</v>
      </c>
      <c r="P39" s="64">
        <v>3</v>
      </c>
      <c r="Q39" t="s">
        <v>118</v>
      </c>
      <c r="R39" s="22" t="s">
        <v>98</v>
      </c>
      <c r="S39" s="26">
        <v>44607</v>
      </c>
      <c r="T39" s="69">
        <v>44.452199999999998</v>
      </c>
      <c r="U39" s="69">
        <v>3.0177200000000002</v>
      </c>
      <c r="V39" s="69">
        <v>7.6588399999999996</v>
      </c>
      <c r="W39" s="69">
        <v>6.6870000000000002E-3</v>
      </c>
      <c r="X39" s="69">
        <v>3.3533293218926161</v>
      </c>
      <c r="Y39" s="69">
        <v>4.8896485447944897</v>
      </c>
      <c r="Z39" s="69">
        <v>11.505100000000001</v>
      </c>
      <c r="AA39" s="69">
        <v>0.15177299999999999</v>
      </c>
      <c r="AB39" s="69">
        <v>22.219799999999999</v>
      </c>
      <c r="AC39" s="69">
        <v>0.73465599999999998</v>
      </c>
      <c r="AD39" s="69">
        <f t="shared" si="0"/>
        <v>97.989753866687096</v>
      </c>
      <c r="AF39" s="11">
        <f t="shared" si="1"/>
        <v>0.72569555358422155</v>
      </c>
      <c r="AG39" s="11"/>
      <c r="AH39" s="11">
        <f t="shared" si="8"/>
        <v>0.35009297834677028</v>
      </c>
      <c r="AI39" s="11">
        <f t="shared" si="9"/>
        <v>0.13495468103437899</v>
      </c>
      <c r="AJ39" s="11">
        <f t="shared" si="10"/>
        <v>0.48588130505886962</v>
      </c>
      <c r="AK39" s="11">
        <f t="shared" si="11"/>
        <v>2.9071035559981123E-2</v>
      </c>
      <c r="AL39" s="3">
        <v>1.6976106895791176</v>
      </c>
      <c r="AM39" s="3">
        <v>8.6679350923291681E-2</v>
      </c>
      <c r="AN39" s="3">
        <v>0.34469733941145925</v>
      </c>
      <c r="AO39" s="3">
        <v>0.10708390487143142</v>
      </c>
      <c r="AP39" s="3">
        <v>0.14050917526315304</v>
      </c>
      <c r="AQ39" s="3">
        <v>0.65502838069034797</v>
      </c>
      <c r="AR39" s="3">
        <v>4.9088312204371544E-3</v>
      </c>
      <c r="AS39" s="3">
        <v>0.9090900536290647</v>
      </c>
      <c r="AT39" s="3">
        <v>5.4392274411697382E-2</v>
      </c>
    </row>
    <row r="40" spans="2:46" x14ac:dyDescent="0.2">
      <c r="B40" t="s">
        <v>572</v>
      </c>
      <c r="C40" s="26">
        <v>44838</v>
      </c>
      <c r="D40" s="69">
        <v>35.350099999999998</v>
      </c>
      <c r="E40" s="69">
        <v>36.731999999999999</v>
      </c>
      <c r="F40" s="69">
        <v>2.4411399999999999</v>
      </c>
      <c r="G40" s="69">
        <v>3.9507599999999998</v>
      </c>
      <c r="H40" s="69">
        <v>8.5305000000000006E-2</v>
      </c>
      <c r="I40" s="69">
        <v>1.8253999999999999E-2</v>
      </c>
      <c r="J40" s="69">
        <v>0.22237699999999999</v>
      </c>
      <c r="K40" s="69">
        <v>21.118600000000001</v>
      </c>
      <c r="L40" s="69">
        <v>6.5069999999999998E-3</v>
      </c>
      <c r="M40" s="69">
        <v>99.9251</v>
      </c>
      <c r="O40" t="s">
        <v>110</v>
      </c>
      <c r="P40" s="64">
        <v>3</v>
      </c>
      <c r="Q40" t="s">
        <v>348</v>
      </c>
      <c r="R40" s="22" t="s">
        <v>349</v>
      </c>
      <c r="S40" s="26">
        <v>44607</v>
      </c>
      <c r="T40" s="69">
        <v>47.760399999999997</v>
      </c>
      <c r="U40" s="69">
        <v>1.9854099999999999</v>
      </c>
      <c r="V40" s="69">
        <v>4.5873499999999998</v>
      </c>
      <c r="W40" s="69">
        <v>7.7893000000000004E-2</v>
      </c>
      <c r="X40" s="69">
        <v>4.231738206131511</v>
      </c>
      <c r="Y40" s="69">
        <v>3.1890568556914336</v>
      </c>
      <c r="Z40" s="69">
        <v>13.700699999999999</v>
      </c>
      <c r="AA40" s="69">
        <v>0.15909499999999999</v>
      </c>
      <c r="AB40" s="69">
        <v>21.828600000000002</v>
      </c>
      <c r="AC40" s="69">
        <v>0.50403600000000004</v>
      </c>
      <c r="AD40" s="69">
        <f t="shared" si="0"/>
        <v>98.024279061822952</v>
      </c>
      <c r="AF40" s="11">
        <f t="shared" si="1"/>
        <v>0.77475781194302207</v>
      </c>
      <c r="AG40" s="11"/>
      <c r="AH40" s="11">
        <f t="shared" si="8"/>
        <v>0.40159076246331621</v>
      </c>
      <c r="AI40" s="11">
        <f t="shared" si="9"/>
        <v>0.11940202855859985</v>
      </c>
      <c r="AJ40" s="11">
        <f t="shared" si="10"/>
        <v>0.4597946159267769</v>
      </c>
      <c r="AK40" s="11">
        <f t="shared" si="11"/>
        <v>1.9212593051306941E-2</v>
      </c>
      <c r="AL40" s="3">
        <v>1.8104644751343</v>
      </c>
      <c r="AM40" s="3">
        <v>5.6606216085710745E-2</v>
      </c>
      <c r="AN40" s="3">
        <v>0.20493400223421068</v>
      </c>
      <c r="AO40" s="3">
        <v>0.13413558143733925</v>
      </c>
      <c r="AP40" s="3">
        <v>9.096336398646436E-2</v>
      </c>
      <c r="AQ40" s="3">
        <v>0.774265105181414</v>
      </c>
      <c r="AR40" s="3">
        <v>5.1076052292218371E-3</v>
      </c>
      <c r="AS40" s="3">
        <v>0.88648186148184449</v>
      </c>
      <c r="AT40" s="3">
        <v>3.7041789229493811E-2</v>
      </c>
    </row>
    <row r="41" spans="2:46" x14ac:dyDescent="0.2">
      <c r="B41" t="s">
        <v>573</v>
      </c>
      <c r="C41" s="26">
        <v>44838</v>
      </c>
      <c r="D41" s="69">
        <v>35.430100000000003</v>
      </c>
      <c r="E41" s="69">
        <v>36.738300000000002</v>
      </c>
      <c r="F41" s="69">
        <v>2.4678</v>
      </c>
      <c r="G41" s="69">
        <v>3.75454</v>
      </c>
      <c r="H41" s="69">
        <v>7.4979000000000004E-2</v>
      </c>
      <c r="I41" s="69">
        <v>1.1761000000000001E-2</v>
      </c>
      <c r="J41" s="69">
        <v>0.22919900000000001</v>
      </c>
      <c r="K41" s="69">
        <v>21.035599999999999</v>
      </c>
      <c r="L41" s="69" t="s">
        <v>16</v>
      </c>
      <c r="M41" s="69">
        <v>99.735900000000001</v>
      </c>
      <c r="O41" t="s">
        <v>110</v>
      </c>
      <c r="P41" s="64">
        <v>3</v>
      </c>
      <c r="Q41" t="s">
        <v>372</v>
      </c>
      <c r="R41" s="22" t="s">
        <v>355</v>
      </c>
      <c r="S41" s="26">
        <v>44607</v>
      </c>
      <c r="T41" s="69">
        <v>45.648299999999999</v>
      </c>
      <c r="U41" s="69">
        <v>3.1109900000000001</v>
      </c>
      <c r="V41" s="69">
        <v>5.8112399999999997</v>
      </c>
      <c r="W41" s="69">
        <v>7.4989999999999996E-3</v>
      </c>
      <c r="X41" s="69">
        <v>4.5660921267455468</v>
      </c>
      <c r="Y41" s="69">
        <v>3.6590211689631436</v>
      </c>
      <c r="Z41" s="69">
        <v>12.5291</v>
      </c>
      <c r="AA41" s="69">
        <v>0.17451900000000001</v>
      </c>
      <c r="AB41" s="69">
        <v>21.8965</v>
      </c>
      <c r="AC41" s="69">
        <v>0.49082599999999998</v>
      </c>
      <c r="AD41" s="69">
        <f t="shared" si="0"/>
        <v>97.894087295708687</v>
      </c>
      <c r="AF41" s="11">
        <f t="shared" si="1"/>
        <v>0.73974778268857833</v>
      </c>
      <c r="AG41" s="11"/>
      <c r="AH41" s="11">
        <f t="shared" si="8"/>
        <v>0.37501506275329921</v>
      </c>
      <c r="AI41" s="11">
        <f t="shared" si="9"/>
        <v>0.13490229863395697</v>
      </c>
      <c r="AJ41" s="11">
        <f t="shared" si="10"/>
        <v>0.47097795427761702</v>
      </c>
      <c r="AK41" s="11">
        <f t="shared" si="11"/>
        <v>1.9104684335126795E-2</v>
      </c>
      <c r="AL41" s="3">
        <v>1.7448927847616897</v>
      </c>
      <c r="AM41" s="3">
        <v>8.9440582961437573E-2</v>
      </c>
      <c r="AN41" s="3">
        <v>0.26178396605933779</v>
      </c>
      <c r="AO41" s="3">
        <v>0.14594592033021447</v>
      </c>
      <c r="AP41" s="3">
        <v>0.10524252498355703</v>
      </c>
      <c r="AQ41" s="3">
        <v>0.71398467754648709</v>
      </c>
      <c r="AR41" s="3">
        <v>5.649702688320486E-3</v>
      </c>
      <c r="AS41" s="3">
        <v>0.89668676331974928</v>
      </c>
      <c r="AT41" s="3">
        <v>3.6373077349205557E-2</v>
      </c>
    </row>
    <row r="42" spans="2:46" x14ac:dyDescent="0.2">
      <c r="B42" t="s">
        <v>573</v>
      </c>
      <c r="C42" s="26">
        <v>44838</v>
      </c>
      <c r="D42" s="69">
        <v>35.440300000000001</v>
      </c>
      <c r="E42" s="69">
        <v>36.747700000000002</v>
      </c>
      <c r="F42" s="69">
        <v>2.42123</v>
      </c>
      <c r="G42" s="69">
        <v>3.8682099999999999</v>
      </c>
      <c r="H42" s="69">
        <v>7.7254000000000003E-2</v>
      </c>
      <c r="I42" s="69">
        <v>9.5969999999999996E-3</v>
      </c>
      <c r="J42" s="69">
        <v>0.219442</v>
      </c>
      <c r="K42" s="69">
        <v>21.096</v>
      </c>
      <c r="L42" s="69">
        <v>-3.1900000000000001E-3</v>
      </c>
      <c r="M42" s="69">
        <v>99.876499999999993</v>
      </c>
      <c r="O42" t="s">
        <v>110</v>
      </c>
      <c r="P42" s="64">
        <v>3</v>
      </c>
      <c r="Q42" t="s">
        <v>563</v>
      </c>
      <c r="R42" s="22" t="s">
        <v>564</v>
      </c>
      <c r="S42" s="26">
        <v>44607</v>
      </c>
      <c r="T42" s="69">
        <v>40.966099999999997</v>
      </c>
      <c r="U42" s="69">
        <v>4.8657599999999999</v>
      </c>
      <c r="V42" s="69">
        <v>9.6281199999999991</v>
      </c>
      <c r="W42" s="69">
        <v>5.4780000000000002E-3</v>
      </c>
      <c r="X42" s="69">
        <v>3.1898287456348413</v>
      </c>
      <c r="Y42" s="69">
        <v>5.5186299784938919</v>
      </c>
      <c r="Z42" s="69">
        <v>10.506600000000001</v>
      </c>
      <c r="AA42" s="69">
        <v>0.120224</v>
      </c>
      <c r="AB42" s="69">
        <v>22.3659</v>
      </c>
      <c r="AC42" s="69">
        <v>0.57900799999999997</v>
      </c>
      <c r="AD42" s="69">
        <f t="shared" si="0"/>
        <v>97.745648724128728</v>
      </c>
      <c r="AF42" s="11">
        <f t="shared" si="1"/>
        <v>0.69667091757574195</v>
      </c>
      <c r="AG42" s="11"/>
      <c r="AH42" s="11">
        <f t="shared" si="8"/>
        <v>0.32858896349086786</v>
      </c>
      <c r="AI42" s="11">
        <f t="shared" si="9"/>
        <v>0.14520293108578017</v>
      </c>
      <c r="AJ42" s="11">
        <f t="shared" si="10"/>
        <v>0.50265984618509174</v>
      </c>
      <c r="AK42" s="11">
        <f t="shared" si="11"/>
        <v>2.3548259238260132E-2</v>
      </c>
      <c r="AL42" s="3">
        <v>1.5810721777977836</v>
      </c>
      <c r="AM42" s="3">
        <v>0.1412438761261508</v>
      </c>
      <c r="AN42" s="3">
        <v>0.4379239153313233</v>
      </c>
      <c r="AO42" s="3">
        <v>0.10294318350034917</v>
      </c>
      <c r="AP42" s="3">
        <v>0.1602656872466906</v>
      </c>
      <c r="AQ42" s="3">
        <v>0.60452484157434194</v>
      </c>
      <c r="AR42" s="3">
        <v>3.9296782115617645E-3</v>
      </c>
      <c r="AS42" s="3">
        <v>0.92477349407163167</v>
      </c>
      <c r="AT42" s="3">
        <v>4.3323146140166614E-2</v>
      </c>
    </row>
    <row r="43" spans="2:46" x14ac:dyDescent="0.2">
      <c r="B43" t="s">
        <v>574</v>
      </c>
      <c r="C43" s="26">
        <v>44838</v>
      </c>
      <c r="D43" s="69">
        <v>35.429200000000002</v>
      </c>
      <c r="E43" s="69">
        <v>36.578699999999998</v>
      </c>
      <c r="F43" s="69">
        <v>2.4016299999999999</v>
      </c>
      <c r="G43" s="69">
        <v>3.9657499999999999</v>
      </c>
      <c r="H43" s="69">
        <v>6.7468E-2</v>
      </c>
      <c r="I43" s="69">
        <v>4.1370000000000001E-3</v>
      </c>
      <c r="J43" s="69">
        <v>0.25251899999999999</v>
      </c>
      <c r="K43" s="69">
        <v>21.069900000000001</v>
      </c>
      <c r="L43" s="69">
        <v>-7.4400000000000004E-3</v>
      </c>
      <c r="M43" s="69">
        <v>99.761899999999997</v>
      </c>
      <c r="O43" t="s">
        <v>110</v>
      </c>
      <c r="P43" s="64">
        <v>3</v>
      </c>
      <c r="Q43" t="s">
        <v>119</v>
      </c>
      <c r="R43" s="22" t="s">
        <v>98</v>
      </c>
      <c r="S43" s="26">
        <v>44607</v>
      </c>
      <c r="T43" s="69">
        <v>45.538800000000002</v>
      </c>
      <c r="U43" s="69">
        <v>2.3806500000000002</v>
      </c>
      <c r="V43" s="69">
        <v>6.6853800000000003</v>
      </c>
      <c r="W43" s="69">
        <v>9.2759999999999995E-3</v>
      </c>
      <c r="X43" s="69">
        <v>3.8932979377440695</v>
      </c>
      <c r="Y43" s="69">
        <v>4.8797264107282494</v>
      </c>
      <c r="Z43" s="69">
        <v>11.3362</v>
      </c>
      <c r="AA43" s="69">
        <v>0.210311</v>
      </c>
      <c r="AB43" s="69">
        <v>22.3932</v>
      </c>
      <c r="AC43" s="69">
        <v>0.780698</v>
      </c>
      <c r="AD43" s="69">
        <f t="shared" si="0"/>
        <v>98.107539348472329</v>
      </c>
      <c r="AF43" s="11">
        <f t="shared" si="1"/>
        <v>0.70927280083279054</v>
      </c>
      <c r="AG43" s="11"/>
      <c r="AH43" s="11">
        <f t="shared" si="8"/>
        <v>0.34135231998591614</v>
      </c>
      <c r="AI43" s="11">
        <f t="shared" si="9"/>
        <v>0.14351611093323485</v>
      </c>
      <c r="AJ43" s="11">
        <f t="shared" si="10"/>
        <v>0.48456111453854944</v>
      </c>
      <c r="AK43" s="11">
        <f t="shared" si="11"/>
        <v>3.0570454542299605E-2</v>
      </c>
      <c r="AL43" s="3">
        <v>1.7394882501012647</v>
      </c>
      <c r="AM43" s="3">
        <v>6.8395469601129008E-2</v>
      </c>
      <c r="AN43" s="3">
        <v>0.30095121978830147</v>
      </c>
      <c r="AO43" s="3">
        <v>0.12435427174764672</v>
      </c>
      <c r="AP43" s="3">
        <v>0.14025475352665875</v>
      </c>
      <c r="AQ43" s="3">
        <v>0.64555358088115644</v>
      </c>
      <c r="AR43" s="3">
        <v>6.8036293428056331E-3</v>
      </c>
      <c r="AS43" s="3">
        <v>0.91638504949675181</v>
      </c>
      <c r="AT43" s="3">
        <v>5.7813775514284974E-2</v>
      </c>
    </row>
    <row r="44" spans="2:46" x14ac:dyDescent="0.2">
      <c r="B44" t="s">
        <v>574</v>
      </c>
      <c r="C44" s="26">
        <v>44838</v>
      </c>
      <c r="D44" s="69">
        <v>35.44</v>
      </c>
      <c r="E44" s="69">
        <v>36.826000000000001</v>
      </c>
      <c r="F44" s="69">
        <v>2.39629</v>
      </c>
      <c r="G44" s="69">
        <v>3.8768500000000001</v>
      </c>
      <c r="H44" s="69">
        <v>6.7896999999999999E-2</v>
      </c>
      <c r="I44" s="69">
        <v>9.136E-3</v>
      </c>
      <c r="J44" s="69">
        <v>0.26255099999999998</v>
      </c>
      <c r="K44" s="69">
        <v>21.112100000000002</v>
      </c>
      <c r="L44" s="69" t="s">
        <v>16</v>
      </c>
      <c r="M44" s="69">
        <v>99.983199999999997</v>
      </c>
      <c r="O44" t="s">
        <v>110</v>
      </c>
      <c r="P44" s="64">
        <v>3</v>
      </c>
      <c r="Q44" t="s">
        <v>373</v>
      </c>
      <c r="R44" s="22" t="s">
        <v>355</v>
      </c>
      <c r="S44" s="26">
        <v>44607</v>
      </c>
      <c r="T44" s="69">
        <v>48.195099999999996</v>
      </c>
      <c r="U44" s="69">
        <v>1.87697</v>
      </c>
      <c r="V44" s="69">
        <v>4.38612</v>
      </c>
      <c r="W44" s="69">
        <v>2.0197E-2</v>
      </c>
      <c r="X44" s="69">
        <v>3.3691168746256035</v>
      </c>
      <c r="Y44" s="69">
        <v>3.6247886693878737</v>
      </c>
      <c r="Z44" s="69">
        <v>13.9429</v>
      </c>
      <c r="AA44" s="69">
        <v>0.135043</v>
      </c>
      <c r="AB44" s="69">
        <v>22.519300000000001</v>
      </c>
      <c r="AC44" s="69">
        <v>0.46714</v>
      </c>
      <c r="AD44" s="69">
        <f t="shared" si="0"/>
        <v>98.536675544013477</v>
      </c>
      <c r="AF44" s="11">
        <f t="shared" si="1"/>
        <v>0.78942309355456564</v>
      </c>
      <c r="AG44" s="11"/>
      <c r="AH44" s="11">
        <f t="shared" si="8"/>
        <v>0.40380180967623908</v>
      </c>
      <c r="AI44" s="11">
        <f t="shared" si="9"/>
        <v>0.10993504140940401</v>
      </c>
      <c r="AJ44" s="11">
        <f t="shared" si="10"/>
        <v>0.46866991509342881</v>
      </c>
      <c r="AK44" s="11">
        <f t="shared" si="11"/>
        <v>1.7593233820928162E-2</v>
      </c>
      <c r="AL44" s="3">
        <v>1.8143618302563225</v>
      </c>
      <c r="AM44" s="3">
        <v>5.3145954838536527E-2</v>
      </c>
      <c r="AN44" s="3">
        <v>0.19459497319988836</v>
      </c>
      <c r="AO44" s="3">
        <v>0.10605722108353055</v>
      </c>
      <c r="AP44" s="3">
        <v>0.10268001075322117</v>
      </c>
      <c r="AQ44" s="3">
        <v>0.7825264131671732</v>
      </c>
      <c r="AR44" s="3">
        <v>4.3055816772850685E-3</v>
      </c>
      <c r="AS44" s="3">
        <v>0.90823413572979073</v>
      </c>
      <c r="AT44" s="3">
        <v>3.4093879294252255E-2</v>
      </c>
    </row>
    <row r="45" spans="2:46" x14ac:dyDescent="0.2">
      <c r="B45" t="s">
        <v>575</v>
      </c>
      <c r="C45" s="26">
        <v>44838</v>
      </c>
      <c r="D45" s="69">
        <v>35.473100000000002</v>
      </c>
      <c r="E45" s="69">
        <v>36.642800000000001</v>
      </c>
      <c r="F45" s="69">
        <v>2.4347400000000001</v>
      </c>
      <c r="G45" s="69">
        <v>3.7478799999999999</v>
      </c>
      <c r="H45" s="69">
        <v>5.0285000000000003E-2</v>
      </c>
      <c r="I45" s="69">
        <v>3.1939999999999998E-3</v>
      </c>
      <c r="J45" s="69">
        <v>0.259739</v>
      </c>
      <c r="K45" s="69">
        <v>21.081600000000002</v>
      </c>
      <c r="L45" s="69">
        <v>1.1221999999999999E-2</v>
      </c>
      <c r="M45" s="69">
        <v>99.704599999999999</v>
      </c>
      <c r="O45" t="s">
        <v>110</v>
      </c>
      <c r="P45" s="64">
        <v>3</v>
      </c>
      <c r="Q45" t="s">
        <v>120</v>
      </c>
      <c r="R45" s="22" t="s">
        <v>98</v>
      </c>
      <c r="S45" s="26">
        <v>44607</v>
      </c>
      <c r="T45" s="69">
        <v>46.203200000000002</v>
      </c>
      <c r="U45" s="69">
        <v>2.24891</v>
      </c>
      <c r="V45" s="69">
        <v>5.4405000000000001</v>
      </c>
      <c r="W45" s="69">
        <v>0.200207</v>
      </c>
      <c r="X45" s="69">
        <v>0.56300861142682357</v>
      </c>
      <c r="Y45" s="69">
        <v>6.6021106641701497</v>
      </c>
      <c r="Z45" s="69">
        <v>14.113899999999999</v>
      </c>
      <c r="AA45" s="69">
        <v>0.103268</v>
      </c>
      <c r="AB45" s="69">
        <v>22.8474</v>
      </c>
      <c r="AC45" s="69">
        <v>0.59137099999999998</v>
      </c>
      <c r="AD45" s="69">
        <f t="shared" si="0"/>
        <v>98.913875275596965</v>
      </c>
      <c r="AF45" s="11">
        <f t="shared" si="1"/>
        <v>0.79461406887216834</v>
      </c>
      <c r="AG45" s="11"/>
      <c r="AH45" s="11">
        <f t="shared" si="8"/>
        <v>0.40316024014479546</v>
      </c>
      <c r="AI45" s="11">
        <f t="shared" si="9"/>
        <v>0.10588161270386454</v>
      </c>
      <c r="AJ45" s="11">
        <f t="shared" si="10"/>
        <v>0.46899097504531739</v>
      </c>
      <c r="AK45" s="11">
        <f t="shared" si="11"/>
        <v>2.1967172106022649E-2</v>
      </c>
      <c r="AL45" s="3">
        <v>1.7353781045121672</v>
      </c>
      <c r="AM45" s="3">
        <v>6.3531045367633779E-2</v>
      </c>
      <c r="AN45" s="3">
        <v>0.24081912028743443</v>
      </c>
      <c r="AO45" s="3">
        <v>1.7682360772135173E-2</v>
      </c>
      <c r="AP45" s="3">
        <v>0.18658943795744054</v>
      </c>
      <c r="AQ45" s="3">
        <v>0.79030362134843091</v>
      </c>
      <c r="AR45" s="3">
        <v>3.2849333629116012E-3</v>
      </c>
      <c r="AS45" s="3">
        <v>0.91934974992803908</v>
      </c>
      <c r="AT45" s="3">
        <v>4.3061626463807068E-2</v>
      </c>
    </row>
    <row r="46" spans="2:46" x14ac:dyDescent="0.2">
      <c r="B46" t="s">
        <v>575</v>
      </c>
      <c r="C46" s="26">
        <v>44838</v>
      </c>
      <c r="D46" s="69">
        <v>35.222200000000001</v>
      </c>
      <c r="E46" s="69">
        <v>36.619900000000001</v>
      </c>
      <c r="F46" s="69">
        <v>2.35894</v>
      </c>
      <c r="G46" s="69">
        <v>4.0241199999999999</v>
      </c>
      <c r="H46" s="69">
        <v>0.167911</v>
      </c>
      <c r="I46" s="69">
        <v>1.8294999999999999E-2</v>
      </c>
      <c r="J46" s="69">
        <v>0.23694399999999999</v>
      </c>
      <c r="K46" s="69">
        <v>21.0871</v>
      </c>
      <c r="L46" s="69" t="s">
        <v>16</v>
      </c>
      <c r="M46" s="69">
        <v>99.725300000000004</v>
      </c>
      <c r="O46" t="s">
        <v>110</v>
      </c>
      <c r="P46" s="64">
        <v>3</v>
      </c>
      <c r="Q46" t="s">
        <v>374</v>
      </c>
      <c r="R46" s="22" t="s">
        <v>355</v>
      </c>
      <c r="S46" s="26">
        <v>44607</v>
      </c>
      <c r="T46" s="69">
        <v>45.619700000000002</v>
      </c>
      <c r="U46" s="69">
        <v>3.0694300000000001</v>
      </c>
      <c r="V46" s="69">
        <v>5.8391599999999997</v>
      </c>
      <c r="W46" s="69">
        <v>-1.457E-2</v>
      </c>
      <c r="X46" s="69">
        <v>3.9214550510859421</v>
      </c>
      <c r="Y46" s="69">
        <v>4.2775194035635771</v>
      </c>
      <c r="Z46" s="69">
        <v>12.504</v>
      </c>
      <c r="AA46" s="69">
        <v>0.17338999999999999</v>
      </c>
      <c r="AB46" s="69">
        <v>22.3721</v>
      </c>
      <c r="AC46" s="69">
        <v>0.47939799999999999</v>
      </c>
      <c r="AD46" s="69">
        <f t="shared" si="0"/>
        <v>98.241582454649532</v>
      </c>
      <c r="AF46" s="11">
        <f t="shared" si="1"/>
        <v>0.74152744082723643</v>
      </c>
      <c r="AG46" s="11"/>
      <c r="AH46" s="11">
        <f t="shared" si="8"/>
        <v>0.37146443657691219</v>
      </c>
      <c r="AI46" s="11">
        <f t="shared" si="9"/>
        <v>0.13240674133192992</v>
      </c>
      <c r="AJ46" s="11">
        <f t="shared" si="10"/>
        <v>0.47760852435659429</v>
      </c>
      <c r="AK46" s="11">
        <f t="shared" si="11"/>
        <v>1.8520297734563658E-2</v>
      </c>
      <c r="AL46" s="3">
        <v>1.7380131614700274</v>
      </c>
      <c r="AM46" s="3">
        <v>8.7952914898258794E-2</v>
      </c>
      <c r="AN46" s="3">
        <v>0.2621688592671097</v>
      </c>
      <c r="AO46" s="3">
        <v>0.12492548057797202</v>
      </c>
      <c r="AP46" s="3">
        <v>0.12262381483960517</v>
      </c>
      <c r="AQ46" s="3">
        <v>0.71018987894527952</v>
      </c>
      <c r="AR46" s="3">
        <v>5.5945276213004306E-3</v>
      </c>
      <c r="AS46" s="3">
        <v>0.91312305216010348</v>
      </c>
      <c r="AT46" s="3">
        <v>3.5408310220343173E-2</v>
      </c>
    </row>
    <row r="47" spans="2:46" x14ac:dyDescent="0.2">
      <c r="B47" t="s">
        <v>575</v>
      </c>
      <c r="C47" s="26">
        <v>44838</v>
      </c>
      <c r="D47" s="69">
        <v>35.168199999999999</v>
      </c>
      <c r="E47" s="69">
        <v>36.6327</v>
      </c>
      <c r="F47" s="69">
        <v>2.38788</v>
      </c>
      <c r="G47" s="69">
        <v>4.11036</v>
      </c>
      <c r="H47" s="69">
        <v>7.0370000000000002E-2</v>
      </c>
      <c r="I47" s="69">
        <v>8.7589999999999994E-3</v>
      </c>
      <c r="J47" s="69">
        <v>0.24759900000000001</v>
      </c>
      <c r="K47" s="69">
        <v>21.0245</v>
      </c>
      <c r="L47" s="69">
        <v>1.2921999999999999E-2</v>
      </c>
      <c r="M47" s="69">
        <v>99.663300000000007</v>
      </c>
      <c r="O47" t="s">
        <v>110</v>
      </c>
      <c r="P47" s="64">
        <v>3</v>
      </c>
      <c r="Q47" t="s">
        <v>121</v>
      </c>
      <c r="R47" s="22" t="s">
        <v>98</v>
      </c>
      <c r="S47" s="26">
        <v>44607</v>
      </c>
      <c r="T47" s="69">
        <v>43.556399999999996</v>
      </c>
      <c r="U47" s="69">
        <v>3.1501700000000001</v>
      </c>
      <c r="V47" s="69">
        <v>7.8908699999999996</v>
      </c>
      <c r="W47" s="69">
        <v>3.7691000000000002E-2</v>
      </c>
      <c r="X47" s="69">
        <v>3.2422440451762999</v>
      </c>
      <c r="Y47" s="69">
        <v>4.6308499264147303</v>
      </c>
      <c r="Z47" s="69">
        <v>11.5413</v>
      </c>
      <c r="AA47" s="69">
        <v>0.12392400000000001</v>
      </c>
      <c r="AB47" s="69">
        <v>21.959</v>
      </c>
      <c r="AC47" s="69">
        <v>0.63646100000000005</v>
      </c>
      <c r="AD47" s="69">
        <f t="shared" si="0"/>
        <v>96.768909971591043</v>
      </c>
      <c r="AF47" s="11">
        <f t="shared" si="1"/>
        <v>0.73524746801128849</v>
      </c>
      <c r="AG47" s="11"/>
      <c r="AH47" s="11">
        <f t="shared" si="8"/>
        <v>0.35648446182483712</v>
      </c>
      <c r="AI47" s="11">
        <f t="shared" si="9"/>
        <v>0.13053964552667446</v>
      </c>
      <c r="AJ47" s="11">
        <f t="shared" si="10"/>
        <v>0.4874111666947854</v>
      </c>
      <c r="AK47" s="11">
        <f t="shared" si="11"/>
        <v>2.5564725953703019E-2</v>
      </c>
      <c r="AL47" s="3">
        <v>1.6834875283634863</v>
      </c>
      <c r="AM47" s="3">
        <v>9.1576446005524337E-2</v>
      </c>
      <c r="AN47" s="3">
        <v>0.35942882844679414</v>
      </c>
      <c r="AO47" s="3">
        <v>0.10478684842900975</v>
      </c>
      <c r="AP47" s="3">
        <v>0.13467929413512503</v>
      </c>
      <c r="AQ47" s="3">
        <v>0.66502432921856813</v>
      </c>
      <c r="AR47" s="3">
        <v>4.0565056837500429E-3</v>
      </c>
      <c r="AS47" s="3">
        <v>0.90926903945706761</v>
      </c>
      <c r="AT47" s="3">
        <v>4.7691180260674565E-2</v>
      </c>
    </row>
    <row r="48" spans="2:46" x14ac:dyDescent="0.2">
      <c r="B48" t="s">
        <v>572</v>
      </c>
      <c r="C48" s="26">
        <v>44845</v>
      </c>
      <c r="D48" s="69">
        <v>35.393999999999998</v>
      </c>
      <c r="E48" s="69">
        <v>36.773699999999998</v>
      </c>
      <c r="F48" s="69">
        <v>2.4146800000000002</v>
      </c>
      <c r="G48" s="69">
        <v>3.8671799999999998</v>
      </c>
      <c r="H48" s="69">
        <v>7.0931999999999995E-2</v>
      </c>
      <c r="I48" s="69">
        <v>8.5819999999999994E-3</v>
      </c>
      <c r="J48" s="69">
        <v>0.231875</v>
      </c>
      <c r="K48" s="69">
        <v>20.9651</v>
      </c>
      <c r="L48" s="69">
        <v>-4.7299999999999998E-3</v>
      </c>
      <c r="M48" s="69">
        <v>99.721299999999999</v>
      </c>
      <c r="O48" t="s">
        <v>110</v>
      </c>
      <c r="P48" s="64">
        <v>3</v>
      </c>
      <c r="Q48" t="s">
        <v>375</v>
      </c>
      <c r="R48" s="22" t="s">
        <v>355</v>
      </c>
      <c r="S48" s="26">
        <v>44607</v>
      </c>
      <c r="T48" s="69">
        <v>46.623399999999997</v>
      </c>
      <c r="U48" s="69">
        <v>2.7482700000000002</v>
      </c>
      <c r="V48" s="69">
        <v>5.3927199999999997</v>
      </c>
      <c r="W48" s="69">
        <v>-7.6999999999999996E-4</v>
      </c>
      <c r="X48" s="69">
        <v>3.9486099107043766</v>
      </c>
      <c r="Y48" s="69">
        <v>3.9279851535116079</v>
      </c>
      <c r="Z48" s="69">
        <v>13.0374</v>
      </c>
      <c r="AA48" s="69">
        <v>0.16225100000000001</v>
      </c>
      <c r="AB48" s="69">
        <v>22.448699999999999</v>
      </c>
      <c r="AC48" s="69">
        <v>0.45472600000000002</v>
      </c>
      <c r="AD48" s="69">
        <f t="shared" si="0"/>
        <v>98.743292064215964</v>
      </c>
      <c r="AF48" s="11">
        <f t="shared" si="1"/>
        <v>0.75646214412927759</v>
      </c>
      <c r="AG48" s="11"/>
      <c r="AH48" s="11">
        <f t="shared" si="8"/>
        <v>0.38288750181155984</v>
      </c>
      <c r="AI48" s="11">
        <f t="shared" si="9"/>
        <v>0.12597499144901908</v>
      </c>
      <c r="AJ48" s="11">
        <f t="shared" si="10"/>
        <v>0.47377096051361811</v>
      </c>
      <c r="AK48" s="11">
        <f t="shared" si="11"/>
        <v>1.7366546225803005E-2</v>
      </c>
      <c r="AL48" s="3">
        <v>1.7625582435019882</v>
      </c>
      <c r="AM48" s="3">
        <v>7.8143129660919755E-2</v>
      </c>
      <c r="AN48" s="3">
        <v>0.24025780238671296</v>
      </c>
      <c r="AO48" s="3">
        <v>0.12482078763368402</v>
      </c>
      <c r="AP48" s="3">
        <v>0.11173560178103284</v>
      </c>
      <c r="AQ48" s="3">
        <v>0.73477674714820196</v>
      </c>
      <c r="AR48" s="3">
        <v>5.1947620357382061E-3</v>
      </c>
      <c r="AS48" s="3">
        <v>0.90918581466470183</v>
      </c>
      <c r="AT48" s="3">
        <v>3.3327111187020621E-2</v>
      </c>
    </row>
    <row r="49" spans="1:46" x14ac:dyDescent="0.2">
      <c r="B49" t="s">
        <v>572</v>
      </c>
      <c r="C49" s="26">
        <v>44845</v>
      </c>
      <c r="D49" s="69">
        <v>35.570099999999996</v>
      </c>
      <c r="E49" s="69">
        <v>36.635399999999997</v>
      </c>
      <c r="F49" s="69">
        <v>2.4032200000000001</v>
      </c>
      <c r="G49" s="69">
        <v>3.92381</v>
      </c>
      <c r="H49" s="69">
        <v>8.6592000000000002E-2</v>
      </c>
      <c r="I49" s="69">
        <v>5.7689999999999998E-3</v>
      </c>
      <c r="J49" s="69">
        <v>0.224934</v>
      </c>
      <c r="K49" s="69">
        <v>20.930700000000002</v>
      </c>
      <c r="L49" s="69">
        <v>3.6970000000000002E-3</v>
      </c>
      <c r="M49" s="69">
        <v>99.784199999999998</v>
      </c>
      <c r="O49" t="s">
        <v>110</v>
      </c>
      <c r="P49" s="64">
        <v>3</v>
      </c>
      <c r="Q49" t="s">
        <v>122</v>
      </c>
      <c r="R49" s="22" t="s">
        <v>98</v>
      </c>
      <c r="S49" s="26">
        <v>44607</v>
      </c>
      <c r="T49" s="69">
        <v>45.114100000000001</v>
      </c>
      <c r="U49" s="69">
        <v>2.66425</v>
      </c>
      <c r="V49" s="69">
        <v>7.04352</v>
      </c>
      <c r="W49" s="69">
        <v>0.114616</v>
      </c>
      <c r="X49" s="69">
        <v>3.352104945994824</v>
      </c>
      <c r="Y49" s="69">
        <v>4.1718040735844575</v>
      </c>
      <c r="Z49" s="69">
        <v>12.2661</v>
      </c>
      <c r="AA49" s="69">
        <v>0.13373599999999999</v>
      </c>
      <c r="AB49" s="69">
        <v>22.244700000000002</v>
      </c>
      <c r="AC49" s="69">
        <v>0.60754300000000006</v>
      </c>
      <c r="AD49" s="69">
        <f t="shared" si="0"/>
        <v>97.71247401957929</v>
      </c>
      <c r="AF49" s="11">
        <f t="shared" si="1"/>
        <v>0.75474911247604337</v>
      </c>
      <c r="AG49" s="11"/>
      <c r="AH49" s="11">
        <f t="shared" si="8"/>
        <v>0.37053978341548488</v>
      </c>
      <c r="AI49" s="11">
        <f t="shared" si="9"/>
        <v>0.12269956958295419</v>
      </c>
      <c r="AJ49" s="11">
        <f t="shared" si="10"/>
        <v>0.48289414157041827</v>
      </c>
      <c r="AK49" s="11">
        <f t="shared" si="11"/>
        <v>2.3866505431142705E-2</v>
      </c>
      <c r="AL49" s="3">
        <v>1.7224082074524354</v>
      </c>
      <c r="AM49" s="3">
        <v>7.6505142895374453E-2</v>
      </c>
      <c r="AN49" s="3">
        <v>0.31691561149926378</v>
      </c>
      <c r="AO49" s="3">
        <v>0.10701497313016539</v>
      </c>
      <c r="AP49" s="3">
        <v>0.11984775163826525</v>
      </c>
      <c r="AQ49" s="3">
        <v>0.69816032839491493</v>
      </c>
      <c r="AR49" s="3">
        <v>4.3242506336014942E-3</v>
      </c>
      <c r="AS49" s="3">
        <v>0.90985515604070166</v>
      </c>
      <c r="AT49" s="3">
        <v>4.4968578315278625E-2</v>
      </c>
    </row>
    <row r="50" spans="1:46" x14ac:dyDescent="0.2">
      <c r="B50" t="s">
        <v>572</v>
      </c>
      <c r="C50" s="26">
        <v>44845</v>
      </c>
      <c r="D50" s="69">
        <v>35.721400000000003</v>
      </c>
      <c r="E50" s="69">
        <v>36.567100000000003</v>
      </c>
      <c r="F50" s="69">
        <v>2.4035700000000002</v>
      </c>
      <c r="G50" s="69">
        <v>3.8912300000000002</v>
      </c>
      <c r="H50" s="69">
        <v>4.8404999999999997E-2</v>
      </c>
      <c r="I50" s="69">
        <v>1.8228000000000001E-2</v>
      </c>
      <c r="J50" s="69">
        <v>0.226741</v>
      </c>
      <c r="K50" s="69">
        <v>21.093299999999999</v>
      </c>
      <c r="L50" s="69">
        <v>-4.5900000000000003E-3</v>
      </c>
      <c r="M50" s="69">
        <v>99.965400000000002</v>
      </c>
      <c r="O50" t="s">
        <v>110</v>
      </c>
      <c r="P50" s="64">
        <v>3</v>
      </c>
      <c r="Q50" t="s">
        <v>376</v>
      </c>
      <c r="R50" s="22" t="s">
        <v>355</v>
      </c>
      <c r="S50" s="26">
        <v>44607</v>
      </c>
      <c r="T50" s="69">
        <v>42.824399999999997</v>
      </c>
      <c r="U50" s="69">
        <v>4.8408300000000004</v>
      </c>
      <c r="V50" s="69">
        <v>8.1830499999999997</v>
      </c>
      <c r="W50" s="69">
        <v>3.875E-3</v>
      </c>
      <c r="X50" s="69">
        <v>4.6522621034662661</v>
      </c>
      <c r="Y50" s="69">
        <v>3.5967787668578426</v>
      </c>
      <c r="Z50" s="69">
        <v>10.8247</v>
      </c>
      <c r="AA50" s="69">
        <v>0.15546699999999999</v>
      </c>
      <c r="AB50" s="69">
        <v>22.2699</v>
      </c>
      <c r="AC50" s="69">
        <v>0.63359399999999999</v>
      </c>
      <c r="AD50" s="69">
        <f t="shared" si="0"/>
        <v>97.984856870324094</v>
      </c>
      <c r="AF50" s="11">
        <f t="shared" si="1"/>
        <v>0.7098394161544852</v>
      </c>
      <c r="AG50" s="11"/>
      <c r="AH50" s="11">
        <f t="shared" si="8"/>
        <v>0.33653373863711583</v>
      </c>
      <c r="AI50" s="11">
        <f t="shared" si="9"/>
        <v>0.1403104456890546</v>
      </c>
      <c r="AJ50" s="11">
        <f t="shared" si="10"/>
        <v>0.49754005440707599</v>
      </c>
      <c r="AK50" s="11">
        <f t="shared" si="11"/>
        <v>2.5615761266753564E-2</v>
      </c>
      <c r="AL50" s="3">
        <v>1.6461163849395981</v>
      </c>
      <c r="AM50" s="3">
        <v>0.13995259322044767</v>
      </c>
      <c r="AN50" s="3">
        <v>0.37069313951088839</v>
      </c>
      <c r="AO50" s="3">
        <v>0.14953283831282951</v>
      </c>
      <c r="AP50" s="3">
        <v>0.10403157542877287</v>
      </c>
      <c r="AQ50" s="3">
        <v>0.62031173573776055</v>
      </c>
      <c r="AR50" s="3">
        <v>5.0611150389379411E-3</v>
      </c>
      <c r="AS50" s="3">
        <v>0.91708467625918677</v>
      </c>
      <c r="AT50" s="3">
        <v>4.7215941551577739E-2</v>
      </c>
    </row>
    <row r="51" spans="1:46" x14ac:dyDescent="0.2">
      <c r="B51" t="s">
        <v>573</v>
      </c>
      <c r="C51" s="26">
        <v>44845</v>
      </c>
      <c r="D51" s="69">
        <v>35.786900000000003</v>
      </c>
      <c r="E51" s="69">
        <v>36.570399999999999</v>
      </c>
      <c r="F51" s="69">
        <v>2.4014500000000001</v>
      </c>
      <c r="G51" s="69">
        <v>3.8190300000000001</v>
      </c>
      <c r="H51" s="69">
        <v>6.8123000000000003E-2</v>
      </c>
      <c r="I51" s="69">
        <v>1.9341000000000001E-2</v>
      </c>
      <c r="J51" s="69">
        <v>0.23069899999999999</v>
      </c>
      <c r="K51" s="69">
        <v>21.024999999999999</v>
      </c>
      <c r="L51" s="69">
        <v>-2.3E-3</v>
      </c>
      <c r="M51" s="69">
        <v>99.918599999999998</v>
      </c>
      <c r="O51" t="s">
        <v>110</v>
      </c>
      <c r="P51" s="64">
        <v>3</v>
      </c>
      <c r="Q51" t="s">
        <v>123</v>
      </c>
      <c r="R51" s="22" t="s">
        <v>98</v>
      </c>
      <c r="S51" s="26">
        <v>44607</v>
      </c>
      <c r="T51" s="69">
        <v>45.0276</v>
      </c>
      <c r="U51" s="69">
        <v>2.5986500000000001</v>
      </c>
      <c r="V51" s="69">
        <v>6.8067200000000003</v>
      </c>
      <c r="W51" s="69">
        <v>3.2294000000000003E-2</v>
      </c>
      <c r="X51" s="69">
        <v>3.426354275958805</v>
      </c>
      <c r="Y51" s="69">
        <v>5.0915169810169694</v>
      </c>
      <c r="Z51" s="69">
        <v>11.5219</v>
      </c>
      <c r="AA51" s="69">
        <v>0.18817400000000001</v>
      </c>
      <c r="AB51" s="69">
        <v>22.243500000000001</v>
      </c>
      <c r="AC51" s="69">
        <v>0.780721</v>
      </c>
      <c r="AD51" s="69">
        <f t="shared" si="0"/>
        <v>97.717430256975774</v>
      </c>
      <c r="AF51" s="11">
        <f t="shared" si="1"/>
        <v>0.71950981412364701</v>
      </c>
      <c r="AG51" s="11"/>
      <c r="AH51" s="11">
        <f t="shared" si="8"/>
        <v>0.34788087308301713</v>
      </c>
      <c r="AI51" s="11">
        <f t="shared" si="9"/>
        <v>0.13884377927114913</v>
      </c>
      <c r="AJ51" s="11">
        <f t="shared" si="10"/>
        <v>0.48262144449654054</v>
      </c>
      <c r="AK51" s="11">
        <f t="shared" si="11"/>
        <v>3.0653903149293192E-2</v>
      </c>
      <c r="AL51" s="3">
        <v>1.7255237522451716</v>
      </c>
      <c r="AM51" s="3">
        <v>7.4899997047105898E-2</v>
      </c>
      <c r="AN51" s="3">
        <v>0.30740442956624103</v>
      </c>
      <c r="AO51" s="3">
        <v>0.10979373512626178</v>
      </c>
      <c r="AP51" s="3">
        <v>0.14681537466342062</v>
      </c>
      <c r="AQ51" s="3">
        <v>0.65825038516178125</v>
      </c>
      <c r="AR51" s="3">
        <v>6.1071768879737576E-3</v>
      </c>
      <c r="AS51" s="3">
        <v>0.91320269755495187</v>
      </c>
      <c r="AT51" s="3">
        <v>5.8002451747092718E-2</v>
      </c>
    </row>
    <row r="52" spans="1:46" x14ac:dyDescent="0.2">
      <c r="B52" t="s">
        <v>573</v>
      </c>
      <c r="C52" s="26">
        <v>44845</v>
      </c>
      <c r="D52" s="69">
        <v>35.709699999999998</v>
      </c>
      <c r="E52" s="69">
        <v>36.524799999999999</v>
      </c>
      <c r="F52" s="69">
        <v>2.4233500000000001</v>
      </c>
      <c r="G52" s="69">
        <v>3.95973</v>
      </c>
      <c r="H52" s="69">
        <v>8.0752000000000004E-2</v>
      </c>
      <c r="I52" s="69">
        <v>7.5770000000000004E-3</v>
      </c>
      <c r="J52" s="69">
        <v>0.23486000000000001</v>
      </c>
      <c r="K52" s="69">
        <v>20.9983</v>
      </c>
      <c r="L52" s="69">
        <v>7.2529999999999999E-3</v>
      </c>
      <c r="M52" s="69">
        <v>99.946299999999994</v>
      </c>
      <c r="O52" t="s">
        <v>110</v>
      </c>
      <c r="P52" s="64">
        <v>3</v>
      </c>
      <c r="Q52" t="s">
        <v>377</v>
      </c>
      <c r="R52" s="22" t="s">
        <v>355</v>
      </c>
      <c r="S52" s="26">
        <v>44607</v>
      </c>
      <c r="T52" s="69">
        <v>43.068300000000001</v>
      </c>
      <c r="U52" s="69">
        <v>3.9177900000000001</v>
      </c>
      <c r="V52" s="69">
        <v>8.0646299999999993</v>
      </c>
      <c r="W52" s="69">
        <v>-1.6299999999999999E-3</v>
      </c>
      <c r="X52" s="69">
        <v>3.3988790657225119</v>
      </c>
      <c r="Y52" s="69">
        <v>5.2589027835405151</v>
      </c>
      <c r="Z52" s="69">
        <v>11.443099999999999</v>
      </c>
      <c r="AA52" s="69">
        <v>0.14047299999999999</v>
      </c>
      <c r="AB52" s="69">
        <v>22.034300000000002</v>
      </c>
      <c r="AC52" s="69">
        <v>0.61498399999999998</v>
      </c>
      <c r="AD52" s="69">
        <f t="shared" si="0"/>
        <v>97.939728849263034</v>
      </c>
      <c r="AF52" s="11">
        <f t="shared" si="1"/>
        <v>0.71502326956935225</v>
      </c>
      <c r="AG52" s="11"/>
      <c r="AH52" s="11">
        <f t="shared" si="8"/>
        <v>0.34975408751208675</v>
      </c>
      <c r="AI52" s="11">
        <f t="shared" si="9"/>
        <v>0.14183562787769211</v>
      </c>
      <c r="AJ52" s="11">
        <f t="shared" si="10"/>
        <v>0.48396661571386929</v>
      </c>
      <c r="AK52" s="11">
        <f t="shared" si="11"/>
        <v>2.4443668896351863E-2</v>
      </c>
      <c r="AL52" s="3">
        <v>1.6517859464225662</v>
      </c>
      <c r="AM52" s="3">
        <v>0.11301317036956009</v>
      </c>
      <c r="AN52" s="3">
        <v>0.36451094827951241</v>
      </c>
      <c r="AO52" s="3">
        <v>0.10900210906767088</v>
      </c>
      <c r="AP52" s="3">
        <v>0.15176561232303937</v>
      </c>
      <c r="AQ52" s="3">
        <v>0.65428145120891379</v>
      </c>
      <c r="AR52" s="3">
        <v>4.5627600943327767E-3</v>
      </c>
      <c r="AS52" s="3">
        <v>0.90535147685727713</v>
      </c>
      <c r="AT52" s="3">
        <v>4.5726525377126861E-2</v>
      </c>
    </row>
    <row r="53" spans="1:46" x14ac:dyDescent="0.2">
      <c r="B53" t="s">
        <v>574</v>
      </c>
      <c r="C53" s="26">
        <v>44845</v>
      </c>
      <c r="D53" s="69">
        <v>35.978000000000002</v>
      </c>
      <c r="E53" s="69">
        <v>36.562399999999997</v>
      </c>
      <c r="F53" s="69">
        <v>2.4202900000000001</v>
      </c>
      <c r="G53" s="69">
        <v>3.7556699999999998</v>
      </c>
      <c r="H53" s="69">
        <v>6.3263E-2</v>
      </c>
      <c r="I53" s="69">
        <v>3.0899999999999998E-4</v>
      </c>
      <c r="J53" s="69">
        <v>0.28942000000000001</v>
      </c>
      <c r="K53" s="69">
        <v>21.0246</v>
      </c>
      <c r="L53" s="69" t="s">
        <v>16</v>
      </c>
      <c r="M53" s="69">
        <v>100.087</v>
      </c>
      <c r="O53" t="s">
        <v>124</v>
      </c>
      <c r="P53" s="64">
        <v>7</v>
      </c>
      <c r="Q53" t="s">
        <v>125</v>
      </c>
      <c r="R53" s="22" t="s">
        <v>98</v>
      </c>
      <c r="S53" s="26">
        <v>44839</v>
      </c>
      <c r="T53" s="69">
        <v>44.686</v>
      </c>
      <c r="U53" s="69">
        <v>2.7597900000000002</v>
      </c>
      <c r="V53" s="69">
        <v>7.8732600000000001</v>
      </c>
      <c r="W53" s="69">
        <v>2.0861999999999999E-2</v>
      </c>
      <c r="X53" s="69">
        <v>4.4177465808612171</v>
      </c>
      <c r="Y53" s="69">
        <v>5.9187019519991111</v>
      </c>
      <c r="Z53" s="69">
        <v>10.3119</v>
      </c>
      <c r="AA53" s="69">
        <v>0.30896899999999999</v>
      </c>
      <c r="AB53" s="69">
        <v>21.9526</v>
      </c>
      <c r="AC53" s="69">
        <v>1.0223100000000001</v>
      </c>
      <c r="AD53" s="69">
        <f t="shared" si="0"/>
        <v>99.272139532860351</v>
      </c>
      <c r="AF53" s="11">
        <f t="shared" si="1"/>
        <v>0.65359890408938881</v>
      </c>
      <c r="AG53" s="11"/>
      <c r="AH53" s="11">
        <f t="shared" si="8"/>
        <v>0.31193776730805689</v>
      </c>
      <c r="AI53" s="11">
        <f t="shared" si="9"/>
        <v>0.17063355274819517</v>
      </c>
      <c r="AJ53" s="11">
        <f t="shared" si="10"/>
        <v>0.47721300652176474</v>
      </c>
      <c r="AK53" s="11">
        <f t="shared" si="11"/>
        <v>4.0215673421983192E-2</v>
      </c>
      <c r="AL53" s="3">
        <v>1.6971001276157329</v>
      </c>
      <c r="AM53" s="3">
        <v>7.8832244043809563E-2</v>
      </c>
      <c r="AN53" s="3">
        <v>0.35238764335269634</v>
      </c>
      <c r="AO53" s="3">
        <v>0.14029427073213185</v>
      </c>
      <c r="AP53" s="3">
        <v>0.1691393489059726</v>
      </c>
      <c r="AQ53" s="3">
        <v>0.5838476756322597</v>
      </c>
      <c r="AR53" s="3">
        <v>9.9377858080458049E-3</v>
      </c>
      <c r="AS53" s="3">
        <v>0.893190032882621</v>
      </c>
      <c r="AT53" s="3">
        <v>7.5270871026730204E-2</v>
      </c>
    </row>
    <row r="54" spans="1:46" x14ac:dyDescent="0.2">
      <c r="B54" t="s">
        <v>574</v>
      </c>
      <c r="C54" s="26">
        <v>44845</v>
      </c>
      <c r="D54" s="69">
        <v>35.658099999999997</v>
      </c>
      <c r="E54" s="69">
        <v>36.672199999999997</v>
      </c>
      <c r="F54" s="69">
        <v>2.42286</v>
      </c>
      <c r="G54" s="69">
        <v>3.7950699999999999</v>
      </c>
      <c r="H54" s="69">
        <v>6.6142000000000006E-2</v>
      </c>
      <c r="I54" s="69">
        <v>-2.0000000000000001E-4</v>
      </c>
      <c r="J54" s="69">
        <v>0.260795</v>
      </c>
      <c r="K54" s="69">
        <v>21.0335</v>
      </c>
      <c r="L54" s="69">
        <v>-8.8999999999999995E-4</v>
      </c>
      <c r="M54" s="69">
        <v>99.907499999999999</v>
      </c>
      <c r="O54" t="s">
        <v>124</v>
      </c>
      <c r="P54" s="64">
        <v>7</v>
      </c>
      <c r="Q54" t="s">
        <v>378</v>
      </c>
      <c r="R54" s="22" t="s">
        <v>355</v>
      </c>
      <c r="S54" s="26">
        <v>44839</v>
      </c>
      <c r="T54" s="69">
        <v>42.528500000000001</v>
      </c>
      <c r="U54" s="69">
        <v>4.4829299999999996</v>
      </c>
      <c r="V54" s="69">
        <v>8.9617900000000006</v>
      </c>
      <c r="W54" s="69">
        <v>1.683E-3</v>
      </c>
      <c r="X54" s="69">
        <v>3.2219468320591806</v>
      </c>
      <c r="Y54" s="69">
        <v>5.2203107375676367</v>
      </c>
      <c r="Z54" s="69">
        <v>11.4413</v>
      </c>
      <c r="AA54" s="69">
        <v>0.12564800000000001</v>
      </c>
      <c r="AB54" s="69">
        <v>22.158200000000001</v>
      </c>
      <c r="AC54" s="69">
        <v>0.59527099999999999</v>
      </c>
      <c r="AD54" s="69">
        <f t="shared" si="0"/>
        <v>98.737579569626803</v>
      </c>
      <c r="AF54" s="11">
        <f t="shared" si="1"/>
        <v>0.72033534505294872</v>
      </c>
      <c r="AG54" s="11"/>
      <c r="AH54" s="11">
        <f t="shared" si="8"/>
        <v>0.35040098164015621</v>
      </c>
      <c r="AI54" s="11">
        <f t="shared" si="9"/>
        <v>0.13822653132465543</v>
      </c>
      <c r="AJ54" s="11">
        <f t="shared" si="10"/>
        <v>0.4876648572808932</v>
      </c>
      <c r="AK54" s="11">
        <f t="shared" si="11"/>
        <v>2.3707629754295207E-2</v>
      </c>
      <c r="AL54" s="3">
        <v>1.6179765299867763</v>
      </c>
      <c r="AM54" s="3">
        <v>0.12827616796312161</v>
      </c>
      <c r="AN54" s="3">
        <v>0.40180654636684854</v>
      </c>
      <c r="AO54" s="3">
        <v>0.10249759455395571</v>
      </c>
      <c r="AP54" s="3">
        <v>0.14944132383441713</v>
      </c>
      <c r="AQ54" s="3">
        <v>0.64892185873082464</v>
      </c>
      <c r="AR54" s="3">
        <v>4.0484284884844393E-3</v>
      </c>
      <c r="AS54" s="3">
        <v>0.9031264243129431</v>
      </c>
      <c r="AT54" s="3">
        <v>4.3905125762628242E-2</v>
      </c>
    </row>
    <row r="55" spans="1:46" x14ac:dyDescent="0.2">
      <c r="B55" t="s">
        <v>575</v>
      </c>
      <c r="C55" s="26">
        <v>44845</v>
      </c>
      <c r="D55" s="69">
        <v>35.7532</v>
      </c>
      <c r="E55" s="69">
        <v>36.5227</v>
      </c>
      <c r="F55" s="69">
        <v>2.4508700000000001</v>
      </c>
      <c r="G55" s="69">
        <v>3.5266600000000001</v>
      </c>
      <c r="H55" s="69">
        <v>5.9427000000000001E-2</v>
      </c>
      <c r="I55" s="69">
        <v>1.2245000000000001E-2</v>
      </c>
      <c r="J55" s="69">
        <v>0.277721</v>
      </c>
      <c r="K55" s="69">
        <v>20.988099999999999</v>
      </c>
      <c r="L55" s="69" t="s">
        <v>16</v>
      </c>
      <c r="M55" s="69">
        <v>99.580799999999996</v>
      </c>
      <c r="O55" t="s">
        <v>124</v>
      </c>
      <c r="P55" s="64">
        <v>7</v>
      </c>
      <c r="Q55" t="s">
        <v>126</v>
      </c>
      <c r="R55" s="22" t="s">
        <v>98</v>
      </c>
      <c r="S55" s="26">
        <v>44839</v>
      </c>
      <c r="T55" s="69">
        <v>45.301000000000002</v>
      </c>
      <c r="U55" s="69">
        <v>2.8074300000000001</v>
      </c>
      <c r="V55" s="69">
        <v>7.63279</v>
      </c>
      <c r="W55" s="69">
        <v>8.0713999999999994E-2</v>
      </c>
      <c r="X55" s="69">
        <v>3.1975184240158727</v>
      </c>
      <c r="Y55" s="69">
        <v>4.3356685968608577</v>
      </c>
      <c r="Z55" s="69">
        <v>12.532400000000001</v>
      </c>
      <c r="AA55" s="69">
        <v>0.12651100000000001</v>
      </c>
      <c r="AB55" s="69">
        <v>21.961600000000001</v>
      </c>
      <c r="AC55" s="69">
        <v>0.67352900000000004</v>
      </c>
      <c r="AD55" s="69">
        <f t="shared" si="0"/>
        <v>98.649161020876733</v>
      </c>
      <c r="AF55" s="11">
        <f t="shared" si="1"/>
        <v>0.75888668513702084</v>
      </c>
      <c r="AG55" s="11"/>
      <c r="AH55" s="11">
        <f t="shared" si="8"/>
        <v>0.37698351825331988</v>
      </c>
      <c r="AI55" s="11">
        <f t="shared" si="9"/>
        <v>0.12193699601730749</v>
      </c>
      <c r="AJ55" s="11">
        <f t="shared" si="10"/>
        <v>0.47473268510449729</v>
      </c>
      <c r="AK55" s="11">
        <f t="shared" si="11"/>
        <v>2.6346800624875325E-2</v>
      </c>
      <c r="AL55" s="3">
        <v>1.7099810728117644</v>
      </c>
      <c r="AM55" s="3">
        <v>7.9704771050224332E-2</v>
      </c>
      <c r="AN55" s="3">
        <v>0.33954467279815176</v>
      </c>
      <c r="AO55" s="3">
        <v>0.10092522387777754</v>
      </c>
      <c r="AP55" s="3">
        <v>0.12314642030361657</v>
      </c>
      <c r="AQ55" s="3">
        <v>0.70524926167040602</v>
      </c>
      <c r="AR55" s="3">
        <v>4.044366857918872E-3</v>
      </c>
      <c r="AS55" s="3">
        <v>0.88811542003748511</v>
      </c>
      <c r="AT55" s="3">
        <v>4.9288790592656326E-2</v>
      </c>
    </row>
    <row r="56" spans="1:46" x14ac:dyDescent="0.2">
      <c r="B56" t="s">
        <v>575</v>
      </c>
      <c r="C56" s="26">
        <v>44845</v>
      </c>
      <c r="D56" s="69">
        <v>35.9024</v>
      </c>
      <c r="E56" s="69">
        <v>36.427999999999997</v>
      </c>
      <c r="F56" s="69">
        <v>2.4423699999999999</v>
      </c>
      <c r="G56" s="69">
        <v>3.6636199999999999</v>
      </c>
      <c r="H56" s="69">
        <v>4.8455999999999999E-2</v>
      </c>
      <c r="I56" s="69">
        <v>1.2801999999999999E-2</v>
      </c>
      <c r="J56" s="69">
        <v>0.285831</v>
      </c>
      <c r="K56" s="69">
        <v>20.983599999999999</v>
      </c>
      <c r="L56" s="69">
        <v>-8.8999999999999995E-4</v>
      </c>
      <c r="M56" s="69">
        <v>99.766099999999994</v>
      </c>
      <c r="O56" t="s">
        <v>124</v>
      </c>
      <c r="P56" s="64">
        <v>7</v>
      </c>
      <c r="Q56" t="s">
        <v>379</v>
      </c>
      <c r="R56" s="22" t="s">
        <v>355</v>
      </c>
      <c r="S56" s="26">
        <v>44839</v>
      </c>
      <c r="T56" s="69">
        <v>44.242899999999999</v>
      </c>
      <c r="U56" s="69">
        <v>3.4457</v>
      </c>
      <c r="V56" s="69">
        <v>7.9460300000000004</v>
      </c>
      <c r="W56" s="69">
        <v>0.10271</v>
      </c>
      <c r="X56" s="69">
        <v>3.1204915434033094</v>
      </c>
      <c r="Y56" s="69">
        <v>4.7149094330822932</v>
      </c>
      <c r="Z56" s="69">
        <v>12.1509</v>
      </c>
      <c r="AA56" s="69">
        <v>0.115951</v>
      </c>
      <c r="AB56" s="69">
        <v>22.234100000000002</v>
      </c>
      <c r="AC56" s="69">
        <v>0.62821300000000002</v>
      </c>
      <c r="AD56" s="69">
        <f t="shared" si="0"/>
        <v>98.701904976485594</v>
      </c>
      <c r="AF56" s="11">
        <f t="shared" si="1"/>
        <v>0.74632846441558742</v>
      </c>
      <c r="AG56" s="11"/>
      <c r="AH56" s="11">
        <f t="shared" si="8"/>
        <v>0.36663702260147557</v>
      </c>
      <c r="AI56" s="11">
        <f t="shared" si="9"/>
        <v>0.12660475904908225</v>
      </c>
      <c r="AJ56" s="11">
        <f t="shared" si="10"/>
        <v>0.4821081425037092</v>
      </c>
      <c r="AK56" s="11">
        <f t="shared" si="11"/>
        <v>2.4650075845733012E-2</v>
      </c>
      <c r="AL56" s="3">
        <v>1.6757581669996502</v>
      </c>
      <c r="AM56" s="3">
        <v>9.8160574004608522E-2</v>
      </c>
      <c r="AN56" s="3">
        <v>0.35468927114702242</v>
      </c>
      <c r="AO56" s="3">
        <v>9.8831166218629737E-2</v>
      </c>
      <c r="AP56" s="3">
        <v>0.13437649603072743</v>
      </c>
      <c r="AQ56" s="3">
        <v>0.68612158654511102</v>
      </c>
      <c r="AR56" s="3">
        <v>3.7194694586128885E-3</v>
      </c>
      <c r="AS56" s="3">
        <v>0.90221331515806968</v>
      </c>
      <c r="AT56" s="3">
        <v>4.6129954437567983E-2</v>
      </c>
    </row>
    <row r="57" spans="1:46" x14ac:dyDescent="0.2">
      <c r="B57" t="s">
        <v>575</v>
      </c>
      <c r="C57" s="26">
        <v>44845</v>
      </c>
      <c r="D57" s="69">
        <v>35.427199999999999</v>
      </c>
      <c r="E57" s="69">
        <v>36.740499999999997</v>
      </c>
      <c r="F57" s="69">
        <v>2.4049800000000001</v>
      </c>
      <c r="G57" s="69">
        <v>4.0092999999999996</v>
      </c>
      <c r="H57" s="69">
        <v>6.3773999999999997E-2</v>
      </c>
      <c r="I57" s="69">
        <v>7.7629999999999999E-3</v>
      </c>
      <c r="J57" s="69">
        <v>0.28226800000000002</v>
      </c>
      <c r="K57" s="69">
        <v>21.037600000000001</v>
      </c>
      <c r="L57" s="69">
        <v>-4.4299999999999999E-3</v>
      </c>
      <c r="M57" s="69">
        <v>99.968900000000005</v>
      </c>
      <c r="O57" t="s">
        <v>124</v>
      </c>
      <c r="P57" s="64">
        <v>7</v>
      </c>
      <c r="Q57" t="s">
        <v>127</v>
      </c>
      <c r="R57" s="22" t="s">
        <v>98</v>
      </c>
      <c r="S57" s="26">
        <v>44839</v>
      </c>
      <c r="T57" s="69">
        <v>48.560499999999998</v>
      </c>
      <c r="U57" s="69">
        <v>1.91028</v>
      </c>
      <c r="V57" s="69">
        <v>4.5323599999999997</v>
      </c>
      <c r="W57" s="69">
        <v>8.1875000000000003E-2</v>
      </c>
      <c r="X57" s="69">
        <v>3.9050466309667211</v>
      </c>
      <c r="Y57" s="69">
        <v>3.2179739422472111</v>
      </c>
      <c r="Z57" s="69">
        <v>14.35</v>
      </c>
      <c r="AA57" s="69">
        <v>0.14399100000000001</v>
      </c>
      <c r="AB57" s="69">
        <v>22.045400000000001</v>
      </c>
      <c r="AC57" s="69">
        <v>0.462449</v>
      </c>
      <c r="AD57" s="69">
        <f t="shared" si="0"/>
        <v>99.209875573213935</v>
      </c>
      <c r="AF57" s="11">
        <f t="shared" si="1"/>
        <v>0.79000222615589277</v>
      </c>
      <c r="AG57" s="11"/>
      <c r="AH57" s="11">
        <f t="shared" si="8"/>
        <v>0.4136654821481428</v>
      </c>
      <c r="AI57" s="11">
        <f t="shared" si="9"/>
        <v>0.11231825006457377</v>
      </c>
      <c r="AJ57" s="11">
        <f t="shared" si="10"/>
        <v>0.45668043550526538</v>
      </c>
      <c r="AK57" s="11">
        <f t="shared" si="11"/>
        <v>1.7335832282017998E-2</v>
      </c>
      <c r="AL57" s="3">
        <v>1.8144135955005318</v>
      </c>
      <c r="AM57" s="3">
        <v>5.3683650245763923E-2</v>
      </c>
      <c r="AN57" s="3">
        <v>0.19957568683708948</v>
      </c>
      <c r="AO57" s="3">
        <v>0.1220063732200755</v>
      </c>
      <c r="AP57" s="3">
        <v>9.0472765035357144E-2</v>
      </c>
      <c r="AQ57" s="3">
        <v>0.79933700801080099</v>
      </c>
      <c r="AR57" s="3">
        <v>4.5564565092112734E-3</v>
      </c>
      <c r="AS57" s="3">
        <v>0.88245596668643222</v>
      </c>
      <c r="AT57" s="3">
        <v>3.3498497954738131E-2</v>
      </c>
    </row>
    <row r="58" spans="1:46" x14ac:dyDescent="0.2">
      <c r="A58" s="29"/>
      <c r="B58" s="29"/>
      <c r="C58" s="30" t="s">
        <v>576</v>
      </c>
      <c r="D58" s="70">
        <f>2*STDEV(D8:D57)</f>
        <v>0.52321605111745073</v>
      </c>
      <c r="E58" s="70">
        <f t="shared" ref="E58:L58" si="12">2*STDEV(E8:E57)</f>
        <v>0.25624607114957382</v>
      </c>
      <c r="F58" s="70">
        <f t="shared" si="12"/>
        <v>7.4935706367634483E-2</v>
      </c>
      <c r="G58" s="70">
        <f t="shared" si="12"/>
        <v>0.39013309145825548</v>
      </c>
      <c r="H58" s="70">
        <f t="shared" si="12"/>
        <v>0.14275149192426129</v>
      </c>
      <c r="I58" s="70">
        <f t="shared" si="12"/>
        <v>1.1300659113231802E-2</v>
      </c>
      <c r="J58" s="70">
        <f t="shared" si="12"/>
        <v>0.10115303041835383</v>
      </c>
      <c r="K58" s="70">
        <f t="shared" si="12"/>
        <v>0.34819157860615285</v>
      </c>
      <c r="L58" s="70">
        <f t="shared" si="12"/>
        <v>1.1566072786114294E-2</v>
      </c>
      <c r="M58" s="70"/>
      <c r="N58" s="68"/>
      <c r="O58" t="s">
        <v>124</v>
      </c>
      <c r="P58" s="64">
        <v>7</v>
      </c>
      <c r="Q58" t="s">
        <v>380</v>
      </c>
      <c r="R58" s="22" t="s">
        <v>355</v>
      </c>
      <c r="S58" s="26">
        <v>44839</v>
      </c>
      <c r="T58" s="69">
        <v>44.5749</v>
      </c>
      <c r="U58" s="69">
        <v>3.6607099999999999</v>
      </c>
      <c r="V58" s="69">
        <v>7.6379400000000004</v>
      </c>
      <c r="W58" s="69">
        <v>4.908E-3</v>
      </c>
      <c r="X58" s="69">
        <v>4.0126682892244707</v>
      </c>
      <c r="Y58" s="69">
        <v>4.2917289929975251</v>
      </c>
      <c r="Z58" s="69">
        <v>12.053699999999999</v>
      </c>
      <c r="AA58" s="69">
        <v>0.159662</v>
      </c>
      <c r="AB58" s="69">
        <v>21.836500000000001</v>
      </c>
      <c r="AC58" s="69">
        <v>0.64099899999999999</v>
      </c>
      <c r="AD58" s="69">
        <f t="shared" si="0"/>
        <v>98.873716282221977</v>
      </c>
      <c r="AF58" s="11">
        <f t="shared" si="1"/>
        <v>0.73183464382722596</v>
      </c>
      <c r="AG58" s="11"/>
      <c r="AH58" s="11">
        <f t="shared" si="8"/>
        <v>0.36430477273997863</v>
      </c>
      <c r="AI58" s="11">
        <f t="shared" si="9"/>
        <v>0.13623311458872653</v>
      </c>
      <c r="AJ58" s="11">
        <f t="shared" si="10"/>
        <v>0.47426879838205882</v>
      </c>
      <c r="AK58" s="11">
        <f t="shared" si="11"/>
        <v>2.5193314289236015E-2</v>
      </c>
      <c r="AL58" s="3">
        <v>1.6875473644697816</v>
      </c>
      <c r="AM58" s="3">
        <v>0.10423721199385927</v>
      </c>
      <c r="AN58" s="3">
        <v>0.34077829742776544</v>
      </c>
      <c r="AO58" s="3">
        <v>0.12702874425900182</v>
      </c>
      <c r="AP58" s="3">
        <v>0.12225878692138417</v>
      </c>
      <c r="AQ58" s="3">
        <v>0.68031625783319016</v>
      </c>
      <c r="AR58" s="3">
        <v>5.1192448080082222E-3</v>
      </c>
      <c r="AS58" s="3">
        <v>0.88566716185356809</v>
      </c>
      <c r="AT58" s="3">
        <v>4.7046930433441478E-2</v>
      </c>
    </row>
    <row r="59" spans="1:46" x14ac:dyDescent="0.2">
      <c r="C59" s="30" t="s">
        <v>577</v>
      </c>
      <c r="D59" s="70">
        <f>2*STDEV(D9:D57)/(AVERAGE(D9:D57))*100</f>
        <v>1.4596217076520959</v>
      </c>
      <c r="E59" s="70">
        <f t="shared" ref="E59:L59" si="13">2*STDEV(E9:E57)/(AVERAGE(E9:E57))*100</f>
        <v>0.70464896002726074</v>
      </c>
      <c r="F59" s="70">
        <f t="shared" si="13"/>
        <v>3.1414546691193368</v>
      </c>
      <c r="G59" s="70">
        <f t="shared" si="13"/>
        <v>9.9267394192095182</v>
      </c>
      <c r="H59" s="70">
        <f t="shared" si="13"/>
        <v>177.6040041495404</v>
      </c>
      <c r="I59" s="70">
        <f t="shared" si="13"/>
        <v>116.59172511250998</v>
      </c>
      <c r="J59" s="70">
        <f t="shared" si="13"/>
        <v>44.524052563814656</v>
      </c>
      <c r="K59" s="70">
        <f t="shared" si="13"/>
        <v>1.6604833846114788</v>
      </c>
      <c r="L59" s="70">
        <f t="shared" si="13"/>
        <v>369.22977436647238</v>
      </c>
      <c r="M59" s="69"/>
      <c r="O59" t="s">
        <v>124</v>
      </c>
      <c r="P59" s="64">
        <v>7</v>
      </c>
      <c r="Q59" t="s">
        <v>128</v>
      </c>
      <c r="R59" s="22" t="s">
        <v>98</v>
      </c>
      <c r="S59" s="26">
        <v>44839</v>
      </c>
      <c r="T59" s="69">
        <v>44.5441</v>
      </c>
      <c r="U59" s="69">
        <v>3.2088800000000002</v>
      </c>
      <c r="V59" s="69">
        <v>7.9089</v>
      </c>
      <c r="W59" s="69">
        <v>2.6401999999999998E-2</v>
      </c>
      <c r="X59" s="69">
        <v>3.1576298918427175</v>
      </c>
      <c r="Y59" s="69">
        <v>5.7586526650774985</v>
      </c>
      <c r="Z59" s="69">
        <v>11.3047</v>
      </c>
      <c r="AA59" s="69">
        <v>0.207096</v>
      </c>
      <c r="AB59" s="69">
        <v>22.270600000000002</v>
      </c>
      <c r="AC59" s="69">
        <v>0.90063400000000005</v>
      </c>
      <c r="AD59" s="69">
        <f t="shared" si="0"/>
        <v>99.287594556920226</v>
      </c>
      <c r="AF59" s="11">
        <f t="shared" si="1"/>
        <v>0.70732454314241433</v>
      </c>
      <c r="AG59" s="11"/>
      <c r="AH59" s="11">
        <f t="shared" si="8"/>
        <v>0.33973345716451558</v>
      </c>
      <c r="AI59" s="11">
        <f t="shared" si="9"/>
        <v>0.14410990309597574</v>
      </c>
      <c r="AJ59" s="11">
        <f t="shared" si="10"/>
        <v>0.48095919912544688</v>
      </c>
      <c r="AK59" s="11">
        <f t="shared" si="11"/>
        <v>3.5197440614061819E-2</v>
      </c>
      <c r="AL59" s="3">
        <v>1.6827264632404799</v>
      </c>
      <c r="AM59" s="3">
        <v>9.117351120162201E-2</v>
      </c>
      <c r="AN59" s="3">
        <v>0.35210282808302029</v>
      </c>
      <c r="AO59" s="3">
        <v>9.9744213984351668E-2</v>
      </c>
      <c r="AP59" s="3">
        <v>0.16369160974713082</v>
      </c>
      <c r="AQ59" s="3">
        <v>0.63665954661475377</v>
      </c>
      <c r="AR59" s="3">
        <v>6.625730798752308E-3</v>
      </c>
      <c r="AS59" s="3">
        <v>0.90131619126084928</v>
      </c>
      <c r="AT59" s="3">
        <v>6.59599050690403E-2</v>
      </c>
    </row>
    <row r="60" spans="1:46" x14ac:dyDescent="0.2">
      <c r="C60" s="26"/>
      <c r="D60" s="69"/>
      <c r="E60" s="69"/>
      <c r="F60" s="69"/>
      <c r="G60" s="69"/>
      <c r="H60" s="69"/>
      <c r="I60" s="69"/>
      <c r="J60" s="69"/>
      <c r="K60" s="69"/>
      <c r="L60" s="69"/>
      <c r="M60" s="69"/>
      <c r="O60" t="s">
        <v>124</v>
      </c>
      <c r="P60" s="64">
        <v>7</v>
      </c>
      <c r="Q60" t="s">
        <v>381</v>
      </c>
      <c r="R60" s="22" t="s">
        <v>355</v>
      </c>
      <c r="S60" s="26">
        <v>44839</v>
      </c>
      <c r="T60" s="69">
        <v>43.484699999999997</v>
      </c>
      <c r="U60" s="69">
        <v>4.0872700000000002</v>
      </c>
      <c r="V60" s="69">
        <v>8.5742600000000007</v>
      </c>
      <c r="W60" s="69">
        <v>6.097E-3</v>
      </c>
      <c r="X60" s="69">
        <v>3.3305552502035982</v>
      </c>
      <c r="Y60" s="69">
        <v>4.9351374933541221</v>
      </c>
      <c r="Z60" s="69">
        <v>11.7403</v>
      </c>
      <c r="AA60" s="69">
        <v>0.11622200000000001</v>
      </c>
      <c r="AB60" s="69">
        <v>22.2239</v>
      </c>
      <c r="AC60" s="69">
        <v>0.61335200000000001</v>
      </c>
      <c r="AD60" s="69">
        <f t="shared" si="0"/>
        <v>99.111793743557712</v>
      </c>
      <c r="AF60" s="11">
        <f t="shared" si="1"/>
        <v>0.72924382631239981</v>
      </c>
      <c r="AG60" s="11"/>
      <c r="AH60" s="11">
        <f t="shared" si="8"/>
        <v>0.35648640021776107</v>
      </c>
      <c r="AI60" s="11">
        <f t="shared" si="9"/>
        <v>0.13436228199347164</v>
      </c>
      <c r="AJ60" s="11">
        <f t="shared" si="10"/>
        <v>0.48493227204683098</v>
      </c>
      <c r="AK60" s="11">
        <f t="shared" si="11"/>
        <v>2.4219045741936358E-2</v>
      </c>
      <c r="AL60" s="3">
        <v>1.644635244051418</v>
      </c>
      <c r="AM60" s="3">
        <v>0.11626749349474738</v>
      </c>
      <c r="AN60" s="3">
        <v>0.38217287203987388</v>
      </c>
      <c r="AO60" s="3">
        <v>0.10533019995486145</v>
      </c>
      <c r="AP60" s="3">
        <v>0.14044768011638631</v>
      </c>
      <c r="AQ60" s="3">
        <v>0.66196829141523317</v>
      </c>
      <c r="AR60" s="3">
        <v>3.7227185141082953E-3</v>
      </c>
      <c r="AS60" s="3">
        <v>0.9004825636626187</v>
      </c>
      <c r="AT60" s="3">
        <v>4.4972936750753006E-2</v>
      </c>
    </row>
    <row r="61" spans="1:46" x14ac:dyDescent="0.2">
      <c r="C61" s="26"/>
      <c r="D61" s="69"/>
      <c r="E61" s="69"/>
      <c r="F61" s="69"/>
      <c r="G61" s="69"/>
      <c r="H61" s="69"/>
      <c r="I61" s="69"/>
      <c r="J61" s="69"/>
      <c r="K61" s="69"/>
      <c r="L61" s="69"/>
      <c r="M61" s="69"/>
      <c r="O61" t="s">
        <v>124</v>
      </c>
      <c r="P61" s="64">
        <v>7</v>
      </c>
      <c r="Q61" t="s">
        <v>129</v>
      </c>
      <c r="R61" s="22" t="s">
        <v>98</v>
      </c>
      <c r="S61" s="26">
        <v>44839</v>
      </c>
      <c r="T61" s="69">
        <v>44.677199999999999</v>
      </c>
      <c r="U61" s="69">
        <v>2.6737000000000002</v>
      </c>
      <c r="V61" s="69">
        <v>7.5472799999999998</v>
      </c>
      <c r="W61" s="69">
        <v>-7.2700000000000004E-3</v>
      </c>
      <c r="X61" s="69">
        <v>4.0336992885148231</v>
      </c>
      <c r="Y61" s="69">
        <v>6.173347262470898</v>
      </c>
      <c r="Z61" s="69">
        <v>10.390499999999999</v>
      </c>
      <c r="AA61" s="69">
        <v>0.25780599999999998</v>
      </c>
      <c r="AB61" s="69">
        <v>22.147600000000001</v>
      </c>
      <c r="AC61" s="69">
        <v>0.996031</v>
      </c>
      <c r="AD61" s="69">
        <f t="shared" si="0"/>
        <v>98.889893550985718</v>
      </c>
      <c r="AF61" s="11">
        <f t="shared" si="1"/>
        <v>0.65892670050217861</v>
      </c>
      <c r="AG61" s="11"/>
      <c r="AH61" s="11">
        <f t="shared" si="8"/>
        <v>0.31366444183888187</v>
      </c>
      <c r="AI61" s="11">
        <f t="shared" si="9"/>
        <v>0.16677998173886396</v>
      </c>
      <c r="AJ61" s="11">
        <f t="shared" si="10"/>
        <v>0.4804548193000116</v>
      </c>
      <c r="AK61" s="11">
        <f t="shared" si="11"/>
        <v>3.9100757122242528E-2</v>
      </c>
      <c r="AL61" s="3">
        <v>1.7025113847334945</v>
      </c>
      <c r="AM61" s="3">
        <v>7.6631728449819331E-2</v>
      </c>
      <c r="AN61" s="3">
        <v>0.33894141069984235</v>
      </c>
      <c r="AO61" s="3">
        <v>0.12853184673353416</v>
      </c>
      <c r="AP61" s="3">
        <v>0.17701374231234021</v>
      </c>
      <c r="AQ61" s="3">
        <v>0.59028996740414341</v>
      </c>
      <c r="AR61" s="3">
        <v>8.3202396949783111E-3</v>
      </c>
      <c r="AS61" s="3">
        <v>0.90417536001561349</v>
      </c>
      <c r="AT61" s="3">
        <v>7.3584319956234115E-2</v>
      </c>
    </row>
    <row r="62" spans="1:46" x14ac:dyDescent="0.2">
      <c r="B62" t="s">
        <v>578</v>
      </c>
      <c r="C62" s="26">
        <v>44609</v>
      </c>
      <c r="D62" s="69">
        <v>0.201289</v>
      </c>
      <c r="E62" s="69">
        <v>54.789400000000001</v>
      </c>
      <c r="F62" s="69">
        <v>18.268699999999999</v>
      </c>
      <c r="G62" s="69">
        <v>26.105899999999998</v>
      </c>
      <c r="H62" s="69">
        <v>6.5709999999999996E-3</v>
      </c>
      <c r="I62" s="69">
        <v>2.1150000000000001E-3</v>
      </c>
      <c r="J62" s="69">
        <v>4.6047999999999999E-2</v>
      </c>
      <c r="K62" s="69">
        <v>6.0134E-2</v>
      </c>
      <c r="L62" s="69">
        <v>8.1896999999999998E-2</v>
      </c>
      <c r="M62" s="69">
        <v>99.562100000000001</v>
      </c>
      <c r="O62" t="s">
        <v>124</v>
      </c>
      <c r="P62" s="64">
        <v>7</v>
      </c>
      <c r="Q62" t="s">
        <v>382</v>
      </c>
      <c r="R62" s="22" t="s">
        <v>355</v>
      </c>
      <c r="S62" s="26">
        <v>44839</v>
      </c>
      <c r="T62" s="69">
        <v>44.259500000000003</v>
      </c>
      <c r="U62" s="69">
        <v>3.4774099999999999</v>
      </c>
      <c r="V62" s="69">
        <v>7.8919600000000001</v>
      </c>
      <c r="W62" s="69">
        <v>1.8502999999999999E-2</v>
      </c>
      <c r="X62" s="69">
        <v>3.0298403987068991</v>
      </c>
      <c r="Y62" s="69">
        <v>4.9946626926269673</v>
      </c>
      <c r="Z62" s="69">
        <v>12.215299999999999</v>
      </c>
      <c r="AA62" s="69">
        <v>0.114694</v>
      </c>
      <c r="AB62" s="69">
        <v>22.199200000000001</v>
      </c>
      <c r="AC62" s="69">
        <v>0.59184300000000001</v>
      </c>
      <c r="AD62" s="69">
        <f t="shared" si="0"/>
        <v>98.792913091333872</v>
      </c>
      <c r="AF62" s="11">
        <f t="shared" si="1"/>
        <v>0.74321953855843803</v>
      </c>
      <c r="AG62" s="11"/>
      <c r="AH62" s="11">
        <f t="shared" si="8"/>
        <v>0.36767422106994574</v>
      </c>
      <c r="AI62" s="11">
        <f t="shared" si="9"/>
        <v>0.12899167142821183</v>
      </c>
      <c r="AJ62" s="11">
        <f t="shared" si="10"/>
        <v>0.48016821541925386</v>
      </c>
      <c r="AK62" s="11">
        <f t="shared" si="11"/>
        <v>2.3165892082588572E-2</v>
      </c>
      <c r="AL62" s="3">
        <v>1.6748252029612982</v>
      </c>
      <c r="AM62" s="3">
        <v>9.8971636335449989E-2</v>
      </c>
      <c r="AN62" s="3">
        <v>0.35194755496720842</v>
      </c>
      <c r="AO62" s="3">
        <v>9.5870697646363939E-2</v>
      </c>
      <c r="AP62" s="3">
        <v>0.14221694560514836</v>
      </c>
      <c r="AQ62" s="3">
        <v>0.68911546992497885</v>
      </c>
      <c r="AR62" s="3">
        <v>3.6757200160754712E-3</v>
      </c>
      <c r="AS62" s="3">
        <v>0.89995796944580841</v>
      </c>
      <c r="AT62" s="3">
        <v>4.3418803097667845E-2</v>
      </c>
    </row>
    <row r="63" spans="1:46" x14ac:dyDescent="0.2">
      <c r="B63" t="s">
        <v>578</v>
      </c>
      <c r="C63" s="26">
        <v>44609</v>
      </c>
      <c r="D63" s="69">
        <v>0.20721500000000001</v>
      </c>
      <c r="E63" s="69">
        <v>55.065899999999999</v>
      </c>
      <c r="F63" s="69">
        <v>18.398399999999999</v>
      </c>
      <c r="G63" s="69">
        <v>26.1496</v>
      </c>
      <c r="H63" s="69">
        <v>7.2020000000000001E-3</v>
      </c>
      <c r="I63" s="69">
        <v>7.62E-3</v>
      </c>
      <c r="J63" s="69">
        <v>2.8142E-2</v>
      </c>
      <c r="K63" s="69">
        <v>6.9147E-2</v>
      </c>
      <c r="L63" s="69">
        <v>7.4307999999999999E-2</v>
      </c>
      <c r="M63" s="69">
        <v>100.008</v>
      </c>
      <c r="O63" t="s">
        <v>124</v>
      </c>
      <c r="P63" s="64">
        <v>7</v>
      </c>
      <c r="Q63" t="s">
        <v>130</v>
      </c>
      <c r="R63" s="22" t="s">
        <v>98</v>
      </c>
      <c r="S63" s="26">
        <v>44839</v>
      </c>
      <c r="T63" s="69">
        <v>45.797899999999998</v>
      </c>
      <c r="U63" s="69">
        <v>2.7128100000000002</v>
      </c>
      <c r="V63" s="69">
        <v>7.1700400000000002</v>
      </c>
      <c r="W63" s="69">
        <v>9.6050000000000007E-3</v>
      </c>
      <c r="X63" s="69">
        <v>3.1674166540171127</v>
      </c>
      <c r="Y63" s="69">
        <v>4.6897111838553052</v>
      </c>
      <c r="Z63" s="69">
        <v>12.6599</v>
      </c>
      <c r="AA63" s="69">
        <v>0.11987100000000001</v>
      </c>
      <c r="AB63" s="69">
        <v>22.009899999999998</v>
      </c>
      <c r="AC63" s="69">
        <v>0.68540599999999996</v>
      </c>
      <c r="AD63" s="69">
        <f t="shared" si="0"/>
        <v>99.022559837872421</v>
      </c>
      <c r="AF63" s="11">
        <f t="shared" si="1"/>
        <v>0.75340839002934568</v>
      </c>
      <c r="AG63" s="11"/>
      <c r="AH63" s="11">
        <f t="shared" si="8"/>
        <v>0.377011781619285</v>
      </c>
      <c r="AI63" s="11">
        <f t="shared" si="9"/>
        <v>0.12542440700037424</v>
      </c>
      <c r="AJ63" s="11">
        <f t="shared" si="10"/>
        <v>0.47102044396182557</v>
      </c>
      <c r="AK63" s="11">
        <f t="shared" si="11"/>
        <v>2.6543367418515217E-2</v>
      </c>
      <c r="AL63" s="3">
        <v>1.7225469348130922</v>
      </c>
      <c r="AM63" s="3">
        <v>7.6742641758081015E-2</v>
      </c>
      <c r="AN63" s="3">
        <v>0.31781703449048149</v>
      </c>
      <c r="AO63" s="3">
        <v>9.9617089081014049E-2</v>
      </c>
      <c r="AP63" s="3">
        <v>0.1327253245184753</v>
      </c>
      <c r="AQ63" s="3">
        <v>0.70987299116281899</v>
      </c>
      <c r="AR63" s="3">
        <v>3.8183731530276369E-3</v>
      </c>
      <c r="AS63" s="3">
        <v>0.88688127999052591</v>
      </c>
      <c r="AT63" s="3">
        <v>4.9978331032483787E-2</v>
      </c>
    </row>
    <row r="64" spans="1:46" x14ac:dyDescent="0.2">
      <c r="B64" t="s">
        <v>578</v>
      </c>
      <c r="C64" s="26">
        <v>44609</v>
      </c>
      <c r="D64" s="69">
        <v>0.208422</v>
      </c>
      <c r="E64" s="69">
        <v>54.775700000000001</v>
      </c>
      <c r="F64" s="69">
        <v>18.335699999999999</v>
      </c>
      <c r="G64" s="69">
        <v>26.084399999999999</v>
      </c>
      <c r="H64" s="69">
        <v>9.4769999999999993E-3</v>
      </c>
      <c r="I64" s="69">
        <v>-3.3899999999999998E-3</v>
      </c>
      <c r="J64" s="69">
        <v>2.7321000000000002E-2</v>
      </c>
      <c r="K64" s="69">
        <v>6.5388000000000002E-2</v>
      </c>
      <c r="L64" s="69">
        <v>7.4560000000000001E-2</v>
      </c>
      <c r="M64" s="69">
        <v>99.577600000000004</v>
      </c>
      <c r="O64" t="s">
        <v>124</v>
      </c>
      <c r="P64" s="64">
        <v>7</v>
      </c>
      <c r="Q64" t="s">
        <v>383</v>
      </c>
      <c r="R64" s="22" t="s">
        <v>355</v>
      </c>
      <c r="S64" s="26">
        <v>44839</v>
      </c>
      <c r="T64" s="69">
        <v>40.351100000000002</v>
      </c>
      <c r="U64" s="69">
        <v>5.3062699999999996</v>
      </c>
      <c r="V64" s="69">
        <v>10.6732</v>
      </c>
      <c r="W64" s="69">
        <v>2.6200000000000003E-4</v>
      </c>
      <c r="X64" s="69">
        <v>3.0179033878357142</v>
      </c>
      <c r="Y64" s="69">
        <v>5.96515673205647</v>
      </c>
      <c r="Z64" s="69">
        <v>10.5436</v>
      </c>
      <c r="AA64" s="69">
        <v>0.12506300000000001</v>
      </c>
      <c r="AB64" s="69">
        <v>22.003699999999998</v>
      </c>
      <c r="AC64" s="69">
        <v>0.624525</v>
      </c>
      <c r="AD64" s="69">
        <f t="shared" si="0"/>
        <v>98.610780119892183</v>
      </c>
      <c r="AF64" s="11">
        <f t="shared" si="1"/>
        <v>0.69151532682787953</v>
      </c>
      <c r="AG64" s="11"/>
      <c r="AH64" s="11">
        <f t="shared" si="8"/>
        <v>0.33008058456475231</v>
      </c>
      <c r="AI64" s="11">
        <f t="shared" si="9"/>
        <v>0.14947299845494116</v>
      </c>
      <c r="AJ64" s="11">
        <f t="shared" si="10"/>
        <v>0.49502121824366691</v>
      </c>
      <c r="AK64" s="11">
        <f t="shared" si="11"/>
        <v>2.54251987366397E-2</v>
      </c>
      <c r="AL64" s="3">
        <v>1.5439345246110561</v>
      </c>
      <c r="AM64" s="3">
        <v>0.15270551171942648</v>
      </c>
      <c r="AN64" s="3">
        <v>0.4812804723070172</v>
      </c>
      <c r="AO64" s="3">
        <v>9.6556604385454589E-2</v>
      </c>
      <c r="AP64" s="3">
        <v>0.1717424120956679</v>
      </c>
      <c r="AQ64" s="3">
        <v>0.60143306363238047</v>
      </c>
      <c r="AR64" s="3">
        <v>4.0526685160844449E-3</v>
      </c>
      <c r="AS64" s="3">
        <v>0.9019680095510656</v>
      </c>
      <c r="AT64" s="3">
        <v>4.6326733181846935E-2</v>
      </c>
    </row>
    <row r="65" spans="2:46" x14ac:dyDescent="0.2">
      <c r="B65" t="s">
        <v>578</v>
      </c>
      <c r="C65" s="26">
        <v>44609</v>
      </c>
      <c r="D65" s="69">
        <v>0.202184</v>
      </c>
      <c r="E65" s="69">
        <v>54.9497</v>
      </c>
      <c r="F65" s="69">
        <v>18.215499999999999</v>
      </c>
      <c r="G65" s="69">
        <v>26.116199999999999</v>
      </c>
      <c r="H65" s="69">
        <v>7.5839999999999996E-3</v>
      </c>
      <c r="I65" s="69">
        <v>-2.3700000000000001E-3</v>
      </c>
      <c r="J65" s="69">
        <v>3.1928999999999999E-2</v>
      </c>
      <c r="K65" s="69">
        <v>6.2156999999999997E-2</v>
      </c>
      <c r="L65" s="69">
        <v>7.2609000000000007E-2</v>
      </c>
      <c r="M65" s="69">
        <v>99.655600000000007</v>
      </c>
      <c r="O65" t="s">
        <v>124</v>
      </c>
      <c r="P65" s="64">
        <v>7</v>
      </c>
      <c r="Q65" t="s">
        <v>131</v>
      </c>
      <c r="R65" s="22" t="s">
        <v>98</v>
      </c>
      <c r="S65" s="26">
        <v>44839</v>
      </c>
      <c r="T65" s="69">
        <v>45.8446</v>
      </c>
      <c r="U65" s="69">
        <v>2.5074000000000001</v>
      </c>
      <c r="V65" s="69">
        <v>7.4782299999999999</v>
      </c>
      <c r="W65" s="69">
        <v>1.984E-2</v>
      </c>
      <c r="X65" s="69">
        <v>7.0790035706094701</v>
      </c>
      <c r="Y65" s="69">
        <v>1.870313760677619</v>
      </c>
      <c r="Z65" s="69">
        <v>11.837400000000001</v>
      </c>
      <c r="AA65" s="69">
        <v>0.162995</v>
      </c>
      <c r="AB65" s="69">
        <v>18.965800000000002</v>
      </c>
      <c r="AC65" s="69">
        <v>0.96821699999999999</v>
      </c>
      <c r="AD65" s="69">
        <f t="shared" si="0"/>
        <v>96.733799331287088</v>
      </c>
      <c r="AF65" s="11">
        <f t="shared" si="1"/>
        <v>0.70662830422998302</v>
      </c>
      <c r="AG65" s="11"/>
      <c r="AH65" s="11">
        <f t="shared" si="8"/>
        <v>0.37303401725256041</v>
      </c>
      <c r="AI65" s="11">
        <f t="shared" si="9"/>
        <v>0.15779093346256273</v>
      </c>
      <c r="AJ65" s="11">
        <f t="shared" si="10"/>
        <v>0.42949718499274731</v>
      </c>
      <c r="AK65" s="11">
        <f t="shared" si="11"/>
        <v>3.9677864292129501E-2</v>
      </c>
      <c r="AL65" s="3">
        <v>1.765777008627716</v>
      </c>
      <c r="AM65" s="3">
        <v>7.2637879808380462E-2</v>
      </c>
      <c r="AN65" s="3">
        <v>0.33945060025951024</v>
      </c>
      <c r="AO65" s="3">
        <v>0.22799375579524217</v>
      </c>
      <c r="AP65" s="3">
        <v>5.420562270516336E-2</v>
      </c>
      <c r="AQ65" s="3">
        <v>0.67971815672640856</v>
      </c>
      <c r="AR65" s="3">
        <v>5.3169269326651799E-3</v>
      </c>
      <c r="AS65" s="3">
        <v>0.78260164328337212</v>
      </c>
      <c r="AT65" s="3">
        <v>7.2298405861541418E-2</v>
      </c>
    </row>
    <row r="66" spans="2:46" x14ac:dyDescent="0.2">
      <c r="B66" t="s">
        <v>579</v>
      </c>
      <c r="C66" s="26">
        <v>44609</v>
      </c>
      <c r="D66" s="69">
        <v>0.20838599999999999</v>
      </c>
      <c r="E66" s="69">
        <v>54.924999999999997</v>
      </c>
      <c r="F66" s="69">
        <v>18.357500000000002</v>
      </c>
      <c r="G66" s="69">
        <v>26.200099999999999</v>
      </c>
      <c r="H66" s="69">
        <v>8.005E-3</v>
      </c>
      <c r="I66" s="69">
        <v>-2.5699999999999998E-3</v>
      </c>
      <c r="J66" s="69">
        <v>2.1780000000000001E-2</v>
      </c>
      <c r="K66" s="69">
        <v>6.0233000000000002E-2</v>
      </c>
      <c r="L66" s="69">
        <v>6.5634999999999999E-2</v>
      </c>
      <c r="M66" s="69">
        <v>99.843999999999994</v>
      </c>
      <c r="O66" t="s">
        <v>124</v>
      </c>
      <c r="P66" s="64">
        <v>7</v>
      </c>
      <c r="Q66" t="s">
        <v>384</v>
      </c>
      <c r="R66" s="22" t="s">
        <v>355</v>
      </c>
      <c r="S66" s="26">
        <v>44839</v>
      </c>
      <c r="T66" s="69">
        <v>44.123600000000003</v>
      </c>
      <c r="U66" s="69">
        <v>3.7244899999999999</v>
      </c>
      <c r="V66" s="69">
        <v>8.1028800000000007</v>
      </c>
      <c r="W66" s="69">
        <v>6.535E-3</v>
      </c>
      <c r="X66" s="69">
        <v>3.1200441751279948</v>
      </c>
      <c r="Y66" s="69">
        <v>4.9330383811677834</v>
      </c>
      <c r="Z66" s="69">
        <v>12.124700000000001</v>
      </c>
      <c r="AA66" s="69">
        <v>0.118577</v>
      </c>
      <c r="AB66" s="69">
        <v>22.276599999999998</v>
      </c>
      <c r="AC66" s="69">
        <v>0.59054899999999999</v>
      </c>
      <c r="AD66" s="69">
        <f t="shared" si="0"/>
        <v>99.121013556295779</v>
      </c>
      <c r="AF66" s="11">
        <f t="shared" si="1"/>
        <v>0.74091269991745834</v>
      </c>
      <c r="AG66" s="11"/>
      <c r="AH66" s="11">
        <f t="shared" si="8"/>
        <v>0.36511166846712062</v>
      </c>
      <c r="AI66" s="11">
        <f t="shared" si="9"/>
        <v>0.12970315819602221</v>
      </c>
      <c r="AJ66" s="11">
        <f t="shared" si="10"/>
        <v>0.48205951424090221</v>
      </c>
      <c r="AK66" s="11">
        <f t="shared" si="11"/>
        <v>2.3125659095954931E-2</v>
      </c>
      <c r="AL66" s="3">
        <v>1.6653312988913214</v>
      </c>
      <c r="AM66" s="3">
        <v>0.10572760292714069</v>
      </c>
      <c r="AN66" s="3">
        <v>0.36041196945832343</v>
      </c>
      <c r="AO66" s="3">
        <v>9.8467656079179247E-2</v>
      </c>
      <c r="AP66" s="3">
        <v>0.14009621395553631</v>
      </c>
      <c r="AQ66" s="3">
        <v>0.68222178776754816</v>
      </c>
      <c r="AR66" s="3">
        <v>3.79025914194716E-3</v>
      </c>
      <c r="AS66" s="3">
        <v>0.90074224413728932</v>
      </c>
      <c r="AT66" s="3">
        <v>4.3210967641714761E-2</v>
      </c>
    </row>
    <row r="67" spans="2:46" x14ac:dyDescent="0.2">
      <c r="B67" t="s">
        <v>579</v>
      </c>
      <c r="C67" s="26">
        <v>44609</v>
      </c>
      <c r="D67" s="69">
        <v>0.200682</v>
      </c>
      <c r="E67" s="69">
        <v>55.206499999999998</v>
      </c>
      <c r="F67" s="69">
        <v>18.186</v>
      </c>
      <c r="G67" s="69">
        <v>25.814900000000002</v>
      </c>
      <c r="H67" s="69">
        <v>6.9870000000000002E-3</v>
      </c>
      <c r="I67" s="69">
        <v>1.3519999999999999E-3</v>
      </c>
      <c r="J67" s="69">
        <v>1.7337999999999999E-2</v>
      </c>
      <c r="K67" s="69">
        <v>0.15452199999999999</v>
      </c>
      <c r="L67" s="69">
        <v>9.7749000000000003E-2</v>
      </c>
      <c r="M67" s="69">
        <v>99.686099999999996</v>
      </c>
      <c r="O67" t="s">
        <v>124</v>
      </c>
      <c r="P67" s="64">
        <v>7</v>
      </c>
      <c r="Q67" t="s">
        <v>132</v>
      </c>
      <c r="R67" s="22" t="s">
        <v>98</v>
      </c>
      <c r="S67" s="26">
        <v>44839</v>
      </c>
      <c r="T67" s="69">
        <v>47.363199999999999</v>
      </c>
      <c r="U67" s="69">
        <v>1.9770799999999999</v>
      </c>
      <c r="V67" s="69">
        <v>6.3081699999999996</v>
      </c>
      <c r="W67" s="69">
        <v>0.47386</v>
      </c>
      <c r="X67" s="69">
        <v>4.4002775724062442</v>
      </c>
      <c r="Y67" s="69">
        <v>2.0933419023134787</v>
      </c>
      <c r="Z67" s="69">
        <v>13.721500000000001</v>
      </c>
      <c r="AA67" s="69">
        <v>0.102603</v>
      </c>
      <c r="AB67" s="69">
        <v>22.029800000000002</v>
      </c>
      <c r="AC67" s="69">
        <v>0.55459000000000003</v>
      </c>
      <c r="AD67" s="69">
        <f t="shared" ref="AD67:AD130" si="14">SUM(T67:AC67)</f>
        <v>99.024422474719742</v>
      </c>
      <c r="AF67" s="11">
        <f t="shared" ref="AF67:AF130" si="15">AQ67/(AQ67+AP67+AO67)</f>
        <v>0.79562717077068235</v>
      </c>
      <c r="AG67" s="11"/>
      <c r="AH67" s="11">
        <f t="shared" ref="AH67:AH77" si="16">AQ67/(AO67+AP67+AQ67+AS67+AR67+AT67)</f>
        <v>0.40528283922870434</v>
      </c>
      <c r="AI67" s="11">
        <f t="shared" ref="AI67:AI77" si="17">(AO67+AP67+AR67)/(AO67+AP67+AR67+AQ67+AS67+AT67)</f>
        <v>0.10582663581076315</v>
      </c>
      <c r="AJ67" s="11">
        <f t="shared" ref="AJ67:AJ77" si="18">AS67/(AO67+AP67+AQ67+AR67+AS67+AT67)</f>
        <v>0.46758892966881543</v>
      </c>
      <c r="AK67" s="11">
        <f t="shared" ref="AK67:AK77" si="19">AT67/(AO67+AP67+AQ67+AR67+AS67+AT67)</f>
        <v>2.1301595291717119E-2</v>
      </c>
      <c r="AL67" s="3">
        <v>1.7745927496836318</v>
      </c>
      <c r="AM67" s="3">
        <v>5.5715210606259925E-2</v>
      </c>
      <c r="AN67" s="3">
        <v>0.27854229363361366</v>
      </c>
      <c r="AO67" s="3">
        <v>0.13786083046724912</v>
      </c>
      <c r="AP67" s="3">
        <v>5.9017394374089968E-2</v>
      </c>
      <c r="AQ67" s="3">
        <v>0.766450538496525</v>
      </c>
      <c r="AR67" s="3">
        <v>3.2557906003153263E-3</v>
      </c>
      <c r="AS67" s="3">
        <v>0.88428068561136031</v>
      </c>
      <c r="AT67" s="3">
        <v>4.0284506526955088E-2</v>
      </c>
    </row>
    <row r="68" spans="2:46" x14ac:dyDescent="0.2">
      <c r="B68" t="s">
        <v>579</v>
      </c>
      <c r="C68" s="26">
        <v>44609</v>
      </c>
      <c r="D68" s="69">
        <v>0.19283</v>
      </c>
      <c r="E68" s="69">
        <v>54.551900000000003</v>
      </c>
      <c r="F68" s="69">
        <v>17.835599999999999</v>
      </c>
      <c r="G68" s="69">
        <v>26.0045</v>
      </c>
      <c r="H68" s="69">
        <v>1.525E-2</v>
      </c>
      <c r="I68" s="69" t="s">
        <v>16</v>
      </c>
      <c r="J68" s="69">
        <v>4.3992000000000003E-2</v>
      </c>
      <c r="K68" s="69">
        <v>5.8187999999999997E-2</v>
      </c>
      <c r="L68" s="69">
        <v>6.9802000000000003E-2</v>
      </c>
      <c r="M68" s="69">
        <v>98.764499999999998</v>
      </c>
      <c r="O68" t="s">
        <v>124</v>
      </c>
      <c r="P68" s="64">
        <v>7</v>
      </c>
      <c r="Q68" t="s">
        <v>385</v>
      </c>
      <c r="R68" s="22" t="s">
        <v>355</v>
      </c>
      <c r="S68" s="26">
        <v>44839</v>
      </c>
      <c r="T68" s="69">
        <v>45.511699999999998</v>
      </c>
      <c r="U68" s="69">
        <v>3.2157499999999999</v>
      </c>
      <c r="V68" s="69">
        <v>6.2006699999999997</v>
      </c>
      <c r="W68" s="69">
        <v>3.3440000000000002E-3</v>
      </c>
      <c r="X68" s="69">
        <v>4.1977153974491914</v>
      </c>
      <c r="Y68" s="69">
        <v>4.3045340771143952</v>
      </c>
      <c r="Z68" s="69">
        <v>12.7197</v>
      </c>
      <c r="AA68" s="69">
        <v>0.16814299999999999</v>
      </c>
      <c r="AB68" s="69">
        <v>21.810099999999998</v>
      </c>
      <c r="AC68" s="69">
        <v>0.50480000000000003</v>
      </c>
      <c r="AD68" s="69">
        <f t="shared" si="14"/>
        <v>98.636456474563587</v>
      </c>
      <c r="AF68" s="11">
        <f t="shared" si="15"/>
        <v>0.73751165864779789</v>
      </c>
      <c r="AG68" s="11"/>
      <c r="AH68" s="11">
        <f t="shared" si="16"/>
        <v>0.37775480015076945</v>
      </c>
      <c r="AI68" s="11">
        <f t="shared" si="17"/>
        <v>0.13728378208888994</v>
      </c>
      <c r="AJ68" s="11">
        <f t="shared" si="18"/>
        <v>0.46546584766901899</v>
      </c>
      <c r="AK68" s="11">
        <f t="shared" si="19"/>
        <v>1.9495570091321586E-2</v>
      </c>
      <c r="AL68" s="3">
        <v>1.7266017841047632</v>
      </c>
      <c r="AM68" s="3">
        <v>9.1757859393682403E-2</v>
      </c>
      <c r="AN68" s="3">
        <v>0.27722847690702135</v>
      </c>
      <c r="AO68" s="3">
        <v>0.13316352078050703</v>
      </c>
      <c r="AP68" s="3">
        <v>0.12287894567216552</v>
      </c>
      <c r="AQ68" s="3">
        <v>0.71940072898098417</v>
      </c>
      <c r="AR68" s="3">
        <v>5.4023990330766304E-3</v>
      </c>
      <c r="AS68" s="3">
        <v>0.88643868984641905</v>
      </c>
      <c r="AT68" s="3">
        <v>3.7127595281380703E-2</v>
      </c>
    </row>
    <row r="69" spans="2:46" x14ac:dyDescent="0.2">
      <c r="B69" t="s">
        <v>579</v>
      </c>
      <c r="C69" s="26">
        <v>44609</v>
      </c>
      <c r="D69" s="69">
        <v>0.20347699999999999</v>
      </c>
      <c r="E69" s="69">
        <v>54.849800000000002</v>
      </c>
      <c r="F69" s="69">
        <v>18.282</v>
      </c>
      <c r="G69" s="69">
        <v>26.2577</v>
      </c>
      <c r="H69" s="69">
        <v>1.5633000000000001E-2</v>
      </c>
      <c r="I69" s="69">
        <v>-1.2999999999999999E-3</v>
      </c>
      <c r="J69" s="69">
        <v>3.7414999999999997E-2</v>
      </c>
      <c r="K69" s="69">
        <v>6.8224000000000007E-2</v>
      </c>
      <c r="L69" s="69">
        <v>6.8728999999999998E-2</v>
      </c>
      <c r="M69" s="69">
        <v>99.781599999999997</v>
      </c>
      <c r="O69" t="s">
        <v>124</v>
      </c>
      <c r="P69" s="64">
        <v>7</v>
      </c>
      <c r="Q69" t="s">
        <v>133</v>
      </c>
      <c r="R69" s="22" t="s">
        <v>98</v>
      </c>
      <c r="S69" s="26">
        <v>44839</v>
      </c>
      <c r="T69" s="69">
        <v>47.194800000000001</v>
      </c>
      <c r="U69" s="69">
        <v>2.3702800000000002</v>
      </c>
      <c r="V69" s="69">
        <v>5.9267000000000003</v>
      </c>
      <c r="W69" s="69">
        <v>4.1749000000000001E-2</v>
      </c>
      <c r="X69" s="69">
        <v>3.3395869114519008</v>
      </c>
      <c r="Y69" s="69">
        <v>3.8663683716788166</v>
      </c>
      <c r="Z69" s="69">
        <v>13.2441</v>
      </c>
      <c r="AA69" s="69">
        <v>0.127612</v>
      </c>
      <c r="AB69" s="69">
        <v>22.3657</v>
      </c>
      <c r="AC69" s="69">
        <v>0.63714499999999996</v>
      </c>
      <c r="AD69" s="69">
        <f t="shared" si="14"/>
        <v>99.114041283130732</v>
      </c>
      <c r="AF69" s="11">
        <f t="shared" si="15"/>
        <v>0.7759287024776661</v>
      </c>
      <c r="AG69" s="11"/>
      <c r="AH69" s="11">
        <f t="shared" si="16"/>
        <v>0.38905046257454068</v>
      </c>
      <c r="AI69" s="11">
        <f t="shared" si="17"/>
        <v>0.11447884904704432</v>
      </c>
      <c r="AJ69" s="11">
        <f t="shared" si="18"/>
        <v>0.47213154808623192</v>
      </c>
      <c r="AK69" s="11">
        <f t="shared" si="19"/>
        <v>2.4339140292183131E-2</v>
      </c>
      <c r="AL69" s="3">
        <v>1.7690398359640849</v>
      </c>
      <c r="AM69" s="3">
        <v>6.6824386836938393E-2</v>
      </c>
      <c r="AN69" s="3">
        <v>0.26181016236300997</v>
      </c>
      <c r="AO69" s="3">
        <v>0.10467413109136875</v>
      </c>
      <c r="AP69" s="3">
        <v>0.10905080877457078</v>
      </c>
      <c r="AQ69" s="3">
        <v>0.7401006604193302</v>
      </c>
      <c r="AR69" s="3">
        <v>4.051107033192872E-3</v>
      </c>
      <c r="AS69" s="3">
        <v>0.89814793749659794</v>
      </c>
      <c r="AT69" s="3">
        <v>4.6300970020906121E-2</v>
      </c>
    </row>
    <row r="70" spans="2:46" x14ac:dyDescent="0.2">
      <c r="B70" t="s">
        <v>580</v>
      </c>
      <c r="C70" s="26">
        <v>44607</v>
      </c>
      <c r="D70" s="69">
        <v>0.2011</v>
      </c>
      <c r="E70" s="69">
        <v>55.139299999999999</v>
      </c>
      <c r="F70" s="69">
        <v>18.436900000000001</v>
      </c>
      <c r="G70" s="69">
        <v>26.2775</v>
      </c>
      <c r="H70" s="69">
        <v>6.1929999999999997E-3</v>
      </c>
      <c r="I70" s="69">
        <v>3.5200000000000001E-3</v>
      </c>
      <c r="J70" s="69">
        <v>2.5883E-2</v>
      </c>
      <c r="K70" s="69">
        <v>5.5111E-2</v>
      </c>
      <c r="L70" s="69">
        <v>6.5768999999999994E-2</v>
      </c>
      <c r="M70" s="69">
        <v>100.211</v>
      </c>
      <c r="O70" t="s">
        <v>124</v>
      </c>
      <c r="P70" s="64">
        <v>7</v>
      </c>
      <c r="Q70" t="s">
        <v>386</v>
      </c>
      <c r="R70" s="22" t="s">
        <v>355</v>
      </c>
      <c r="S70" s="26">
        <v>44839</v>
      </c>
      <c r="T70" s="69">
        <v>44.510899999999999</v>
      </c>
      <c r="U70" s="69">
        <v>3.3009300000000001</v>
      </c>
      <c r="V70" s="69">
        <v>7.6407699999999998</v>
      </c>
      <c r="W70" s="69">
        <v>8.1695000000000004E-2</v>
      </c>
      <c r="X70" s="69">
        <v>3.3203962578680692</v>
      </c>
      <c r="Y70" s="69">
        <v>4.5182087869244816</v>
      </c>
      <c r="Z70" s="69">
        <v>12.3306</v>
      </c>
      <c r="AA70" s="69">
        <v>0.113471</v>
      </c>
      <c r="AB70" s="69">
        <v>22.120899999999999</v>
      </c>
      <c r="AC70" s="69">
        <v>0.57601000000000002</v>
      </c>
      <c r="AD70" s="69">
        <f t="shared" si="14"/>
        <v>98.513881044792555</v>
      </c>
      <c r="AF70" s="11">
        <f t="shared" si="15"/>
        <v>0.74851371672558009</v>
      </c>
      <c r="AG70" s="11"/>
      <c r="AH70" s="11">
        <f t="shared" si="16"/>
        <v>0.37158940946087515</v>
      </c>
      <c r="AI70" s="11">
        <f t="shared" si="17"/>
        <v>0.12678950515795465</v>
      </c>
      <c r="AJ70" s="11">
        <f t="shared" si="18"/>
        <v>0.47904791231488941</v>
      </c>
      <c r="AK70" s="11">
        <f t="shared" si="19"/>
        <v>2.257317306628075E-2</v>
      </c>
      <c r="AL70" s="3">
        <v>1.6881175937319191</v>
      </c>
      <c r="AM70" s="3">
        <v>9.4159577897786423E-2</v>
      </c>
      <c r="AN70" s="3">
        <v>0.34151009051831538</v>
      </c>
      <c r="AO70" s="3">
        <v>0.10530024646974638</v>
      </c>
      <c r="AP70" s="3">
        <v>0.12893915361070013</v>
      </c>
      <c r="AQ70" s="3">
        <v>0.69718078328138844</v>
      </c>
      <c r="AR70" s="3">
        <v>3.6446845228571014E-3</v>
      </c>
      <c r="AS70" s="3">
        <v>0.89879579512659324</v>
      </c>
      <c r="AT70" s="3">
        <v>4.235207484069315E-2</v>
      </c>
    </row>
    <row r="71" spans="2:46" x14ac:dyDescent="0.2">
      <c r="B71" t="s">
        <v>580</v>
      </c>
      <c r="C71" s="26">
        <v>44607</v>
      </c>
      <c r="D71" s="69">
        <v>0.189415</v>
      </c>
      <c r="E71" s="69">
        <v>55.097000000000001</v>
      </c>
      <c r="F71" s="69">
        <v>18.435099999999998</v>
      </c>
      <c r="G71" s="69">
        <v>26.336400000000001</v>
      </c>
      <c r="H71" s="69">
        <v>2.5279999999999999E-3</v>
      </c>
      <c r="I71" s="69">
        <v>-2.3800000000000002E-3</v>
      </c>
      <c r="J71" s="69">
        <v>4.8726999999999999E-2</v>
      </c>
      <c r="K71" s="69">
        <v>5.5259000000000003E-2</v>
      </c>
      <c r="L71" s="69">
        <v>6.2086000000000002E-2</v>
      </c>
      <c r="M71" s="69">
        <v>100.224</v>
      </c>
      <c r="O71" t="s">
        <v>124</v>
      </c>
      <c r="P71" s="64">
        <v>7</v>
      </c>
      <c r="Q71" t="s">
        <v>134</v>
      </c>
      <c r="R71" s="22" t="s">
        <v>98</v>
      </c>
      <c r="S71" s="26">
        <v>44839</v>
      </c>
      <c r="T71" s="69">
        <v>47.945599999999999</v>
      </c>
      <c r="U71" s="69">
        <v>1.9574400000000001</v>
      </c>
      <c r="V71" s="69">
        <v>5.3515100000000002</v>
      </c>
      <c r="W71" s="69">
        <v>-5.4900000000000001E-3</v>
      </c>
      <c r="X71" s="69">
        <v>3.6892234916959277</v>
      </c>
      <c r="Y71" s="69">
        <v>3.5933211636122291</v>
      </c>
      <c r="Z71" s="69">
        <v>13.6061</v>
      </c>
      <c r="AA71" s="69">
        <v>0.1318</v>
      </c>
      <c r="AB71" s="69">
        <v>21.999300000000002</v>
      </c>
      <c r="AC71" s="69">
        <v>0.60753800000000002</v>
      </c>
      <c r="AD71" s="69">
        <f t="shared" si="14"/>
        <v>98.876342655308164</v>
      </c>
      <c r="AF71" s="11">
        <f t="shared" si="15"/>
        <v>0.77798040956104042</v>
      </c>
      <c r="AG71" s="11"/>
      <c r="AH71" s="11">
        <f t="shared" si="16"/>
        <v>0.39827025073633243</v>
      </c>
      <c r="AI71" s="11">
        <f t="shared" si="17"/>
        <v>0.11584979077409703</v>
      </c>
      <c r="AJ71" s="11">
        <f t="shared" si="18"/>
        <v>0.46275392628954765</v>
      </c>
      <c r="AK71" s="11">
        <f t="shared" si="19"/>
        <v>2.3126032200022996E-2</v>
      </c>
      <c r="AL71" s="3">
        <v>1.7981494618776388</v>
      </c>
      <c r="AM71" s="3">
        <v>5.5215035554649759E-2</v>
      </c>
      <c r="AN71" s="3">
        <v>0.23652849242206211</v>
      </c>
      <c r="AO71" s="3">
        <v>0.11569514813357418</v>
      </c>
      <c r="AP71" s="3">
        <v>0.10140404132811787</v>
      </c>
      <c r="AQ71" s="3">
        <v>0.76073879786393395</v>
      </c>
      <c r="AR71" s="3">
        <v>4.1863080198174425E-3</v>
      </c>
      <c r="AS71" s="3">
        <v>0.88390951857808797</v>
      </c>
      <c r="AT71" s="3">
        <v>4.4173196222117933E-2</v>
      </c>
    </row>
    <row r="72" spans="2:46" x14ac:dyDescent="0.2">
      <c r="B72" t="s">
        <v>580</v>
      </c>
      <c r="C72" s="26">
        <v>44607</v>
      </c>
      <c r="D72" s="69">
        <v>0.20599300000000001</v>
      </c>
      <c r="E72" s="69">
        <v>55.170099999999998</v>
      </c>
      <c r="F72" s="69">
        <v>18.387</v>
      </c>
      <c r="G72" s="69">
        <v>26.358499999999999</v>
      </c>
      <c r="H72" s="69">
        <v>1.7700000000000001E-3</v>
      </c>
      <c r="I72" s="69" t="s">
        <v>16</v>
      </c>
      <c r="J72" s="69">
        <v>3.0533000000000001E-2</v>
      </c>
      <c r="K72" s="69">
        <v>5.4384000000000002E-2</v>
      </c>
      <c r="L72" s="69">
        <v>7.3541999999999996E-2</v>
      </c>
      <c r="M72" s="69">
        <v>100.26900000000001</v>
      </c>
      <c r="O72" t="s">
        <v>124</v>
      </c>
      <c r="P72" s="64">
        <v>7</v>
      </c>
      <c r="Q72" t="s">
        <v>387</v>
      </c>
      <c r="R72" s="22" t="s">
        <v>355</v>
      </c>
      <c r="S72" s="26">
        <v>44839</v>
      </c>
      <c r="T72" s="69">
        <v>47.721499999999999</v>
      </c>
      <c r="U72" s="69">
        <v>2.4497800000000001</v>
      </c>
      <c r="V72" s="69">
        <v>4.80084</v>
      </c>
      <c r="W72" s="69">
        <v>2.0950000000000001E-3</v>
      </c>
      <c r="X72" s="69">
        <v>3.8513576229855668</v>
      </c>
      <c r="Y72" s="69">
        <v>3.694142416043388</v>
      </c>
      <c r="Z72" s="69">
        <v>13.8355</v>
      </c>
      <c r="AA72" s="69">
        <v>0.15573000000000001</v>
      </c>
      <c r="AB72" s="69">
        <v>22.227900000000002</v>
      </c>
      <c r="AC72" s="69">
        <v>0.45832699999999998</v>
      </c>
      <c r="AD72" s="69">
        <f t="shared" si="14"/>
        <v>99.197172039028956</v>
      </c>
      <c r="AF72" s="11">
        <f t="shared" si="15"/>
        <v>0.7746541807274504</v>
      </c>
      <c r="AG72" s="11"/>
      <c r="AH72" s="11">
        <f t="shared" si="16"/>
        <v>0.40081935816185854</v>
      </c>
      <c r="AI72" s="11">
        <f t="shared" si="17"/>
        <v>0.11916074055946471</v>
      </c>
      <c r="AJ72" s="11">
        <f t="shared" si="18"/>
        <v>0.46275306616915363</v>
      </c>
      <c r="AK72" s="11">
        <f t="shared" si="19"/>
        <v>1.7266835109523208E-2</v>
      </c>
      <c r="AL72" s="3">
        <v>1.7892991188704555</v>
      </c>
      <c r="AM72" s="3">
        <v>6.9085644660221365E-2</v>
      </c>
      <c r="AN72" s="3">
        <v>0.21213688482986046</v>
      </c>
      <c r="AO72" s="3">
        <v>0.1207496445418227</v>
      </c>
      <c r="AP72" s="3">
        <v>0.10422326999698125</v>
      </c>
      <c r="AQ72" s="3">
        <v>0.77337227449133006</v>
      </c>
      <c r="AR72" s="3">
        <v>4.9451547360096406E-3</v>
      </c>
      <c r="AS72" s="3">
        <v>0.89287202332816551</v>
      </c>
      <c r="AT72" s="3">
        <v>3.3315984545153235E-2</v>
      </c>
    </row>
    <row r="73" spans="2:46" x14ac:dyDescent="0.2">
      <c r="B73" t="s">
        <v>580</v>
      </c>
      <c r="C73" s="26">
        <v>44607</v>
      </c>
      <c r="D73" s="69">
        <v>0.21381800000000001</v>
      </c>
      <c r="E73" s="69">
        <v>55.2669</v>
      </c>
      <c r="F73" s="69">
        <v>18.379200000000001</v>
      </c>
      <c r="G73" s="69">
        <v>26.273700000000002</v>
      </c>
      <c r="H73" s="69">
        <v>9.103E-3</v>
      </c>
      <c r="I73" s="69" t="s">
        <v>16</v>
      </c>
      <c r="J73" s="69">
        <v>2.8712000000000001E-2</v>
      </c>
      <c r="K73" s="69">
        <v>4.6484999999999999E-2</v>
      </c>
      <c r="L73" s="69">
        <v>6.9436999999999999E-2</v>
      </c>
      <c r="M73" s="69">
        <v>100.282</v>
      </c>
      <c r="O73" t="s">
        <v>124</v>
      </c>
      <c r="P73" s="64">
        <v>7</v>
      </c>
      <c r="Q73" t="s">
        <v>330</v>
      </c>
      <c r="R73" s="22" t="s">
        <v>331</v>
      </c>
      <c r="S73" s="26">
        <v>44839</v>
      </c>
      <c r="T73" s="69">
        <v>47.488599999999998</v>
      </c>
      <c r="U73" s="69">
        <v>2.5845699999999998</v>
      </c>
      <c r="V73" s="69">
        <v>4.8683300000000003</v>
      </c>
      <c r="W73" s="69">
        <v>4.1050000000000001E-3</v>
      </c>
      <c r="X73" s="69">
        <v>4.0277443565172293</v>
      </c>
      <c r="Y73" s="69">
        <v>3.9586069102836721</v>
      </c>
      <c r="Z73" s="69">
        <v>13.9556</v>
      </c>
      <c r="AA73" s="69">
        <v>0.157556</v>
      </c>
      <c r="AB73" s="69">
        <v>21.8047</v>
      </c>
      <c r="AC73" s="69">
        <v>0.45795200000000003</v>
      </c>
      <c r="AD73" s="69">
        <f t="shared" si="14"/>
        <v>99.307764266800902</v>
      </c>
      <c r="AF73" s="11">
        <f t="shared" si="15"/>
        <v>0.7662546652821276</v>
      </c>
      <c r="AG73" s="11"/>
      <c r="AH73" s="11">
        <f t="shared" si="16"/>
        <v>0.40372620271269333</v>
      </c>
      <c r="AI73" s="11">
        <f t="shared" si="17"/>
        <v>0.12574566415814603</v>
      </c>
      <c r="AJ73" s="11">
        <f t="shared" si="18"/>
        <v>0.45329985581037313</v>
      </c>
      <c r="AK73" s="11">
        <f t="shared" si="19"/>
        <v>1.7228277318787604E-2</v>
      </c>
      <c r="AL73" s="3">
        <v>1.7802163881626767</v>
      </c>
      <c r="AM73" s="3">
        <v>7.2872487612994447E-2</v>
      </c>
      <c r="AN73" s="3">
        <v>0.2150767822306546</v>
      </c>
      <c r="AO73" s="3">
        <v>0.12625496842136052</v>
      </c>
      <c r="AP73" s="3">
        <v>0.11166266930520223</v>
      </c>
      <c r="AQ73" s="3">
        <v>0.77993214316308046</v>
      </c>
      <c r="AR73" s="3">
        <v>5.0021546509466819E-3</v>
      </c>
      <c r="AS73" s="3">
        <v>0.87570022867525921</v>
      </c>
      <c r="AT73" s="3">
        <v>3.3282177777824579E-2</v>
      </c>
    </row>
    <row r="74" spans="2:46" x14ac:dyDescent="0.2">
      <c r="B74" t="s">
        <v>580</v>
      </c>
      <c r="C74" s="26">
        <v>44607</v>
      </c>
      <c r="D74" s="69">
        <v>0.19414999999999999</v>
      </c>
      <c r="E74" s="69">
        <v>55.018500000000003</v>
      </c>
      <c r="F74" s="69">
        <v>18.3474</v>
      </c>
      <c r="G74" s="69">
        <v>26.278500000000001</v>
      </c>
      <c r="H74" s="69">
        <v>-7.8399999999999997E-3</v>
      </c>
      <c r="I74" s="69">
        <v>1.3566E-2</v>
      </c>
      <c r="J74" s="69">
        <v>2.4906000000000001E-2</v>
      </c>
      <c r="K74" s="69">
        <v>4.5059000000000002E-2</v>
      </c>
      <c r="L74" s="69">
        <v>7.9149999999999998E-2</v>
      </c>
      <c r="M74" s="69">
        <v>99.993399999999994</v>
      </c>
      <c r="O74" t="s">
        <v>124</v>
      </c>
      <c r="P74" s="64">
        <v>7</v>
      </c>
      <c r="Q74" t="s">
        <v>330</v>
      </c>
      <c r="R74" s="22" t="s">
        <v>331</v>
      </c>
      <c r="S74" s="26">
        <v>44839</v>
      </c>
      <c r="T74" s="69">
        <v>48.884099999999997</v>
      </c>
      <c r="U74" s="69">
        <v>1.8655900000000001</v>
      </c>
      <c r="V74" s="69">
        <v>4.2410699999999997</v>
      </c>
      <c r="W74" s="69">
        <v>0.25473000000000001</v>
      </c>
      <c r="X74" s="69">
        <v>4.6601979496091896</v>
      </c>
      <c r="Y74" s="69">
        <v>2.3639699152881595</v>
      </c>
      <c r="Z74" s="69">
        <v>14.6602</v>
      </c>
      <c r="AA74" s="69">
        <v>0.14077200000000001</v>
      </c>
      <c r="AB74" s="69">
        <v>21.646000000000001</v>
      </c>
      <c r="AC74" s="69">
        <v>0.47190599999999999</v>
      </c>
      <c r="AD74" s="69">
        <f t="shared" si="14"/>
        <v>99.188535864897347</v>
      </c>
      <c r="AF74" s="11">
        <f t="shared" si="15"/>
        <v>0.79384970920225961</v>
      </c>
      <c r="AG74" s="11"/>
      <c r="AH74" s="11">
        <f t="shared" si="16"/>
        <v>0.42228897893947637</v>
      </c>
      <c r="AI74" s="11">
        <f t="shared" si="17"/>
        <v>0.11196537225874022</v>
      </c>
      <c r="AJ74" s="11">
        <f t="shared" si="18"/>
        <v>0.44806863825229554</v>
      </c>
      <c r="AK74" s="11">
        <f t="shared" si="19"/>
        <v>1.7677010549487955E-2</v>
      </c>
      <c r="AL74" s="3">
        <v>1.8267482637643491</v>
      </c>
      <c r="AM74" s="3">
        <v>5.2434744042487567E-2</v>
      </c>
      <c r="AN74" s="3">
        <v>0.186774083036164</v>
      </c>
      <c r="AO74" s="3">
        <v>0.14561918476968874</v>
      </c>
      <c r="AP74" s="3">
        <v>6.6471460851868808E-2</v>
      </c>
      <c r="AQ74" s="3">
        <v>0.8167250053330436</v>
      </c>
      <c r="AR74" s="3">
        <v>4.4551886665827071E-3</v>
      </c>
      <c r="AS74" s="3">
        <v>0.86658397262748454</v>
      </c>
      <c r="AT74" s="3">
        <v>3.4188096908330641E-2</v>
      </c>
    </row>
    <row r="75" spans="2:46" x14ac:dyDescent="0.2">
      <c r="B75" t="s">
        <v>580</v>
      </c>
      <c r="C75" s="26">
        <v>44607</v>
      </c>
      <c r="D75" s="69">
        <v>0.192306</v>
      </c>
      <c r="E75" s="69">
        <v>55.137700000000002</v>
      </c>
      <c r="F75" s="69">
        <v>18.5913</v>
      </c>
      <c r="G75" s="69">
        <v>26.227399999999999</v>
      </c>
      <c r="H75" s="69">
        <v>3.9579999999999997E-3</v>
      </c>
      <c r="I75" s="69">
        <v>8.3590000000000001E-3</v>
      </c>
      <c r="J75" s="69">
        <v>3.9598000000000001E-2</v>
      </c>
      <c r="K75" s="69">
        <v>4.3206000000000001E-2</v>
      </c>
      <c r="L75" s="69">
        <v>6.2348000000000001E-2</v>
      </c>
      <c r="M75" s="69">
        <v>100.306</v>
      </c>
      <c r="O75" t="s">
        <v>124</v>
      </c>
      <c r="P75" s="64">
        <v>7</v>
      </c>
      <c r="Q75" t="s">
        <v>330</v>
      </c>
      <c r="R75" s="22" t="s">
        <v>331</v>
      </c>
      <c r="S75" s="26">
        <v>44839</v>
      </c>
      <c r="T75" s="69">
        <v>44.853499999999997</v>
      </c>
      <c r="U75" s="69">
        <v>3.1236100000000002</v>
      </c>
      <c r="V75" s="69">
        <v>7.3780900000000003</v>
      </c>
      <c r="W75" s="69">
        <v>0.13087799999999999</v>
      </c>
      <c r="X75" s="69">
        <v>3.4295737195982134</v>
      </c>
      <c r="Y75" s="69">
        <v>4.1831626514778106</v>
      </c>
      <c r="Z75" s="69">
        <v>12.5182</v>
      </c>
      <c r="AA75" s="69">
        <v>0.11735</v>
      </c>
      <c r="AB75" s="69">
        <v>22.103300000000001</v>
      </c>
      <c r="AC75" s="69">
        <v>0.56839700000000004</v>
      </c>
      <c r="AD75" s="69">
        <f t="shared" si="14"/>
        <v>98.406061371076035</v>
      </c>
      <c r="AF75" s="11">
        <f t="shared" si="15"/>
        <v>0.75624162275162887</v>
      </c>
      <c r="AG75" s="11"/>
      <c r="AH75" s="11">
        <f t="shared" si="16"/>
        <v>0.37656892693353239</v>
      </c>
      <c r="AI75" s="11">
        <f t="shared" si="17"/>
        <v>0.12338436499270274</v>
      </c>
      <c r="AJ75" s="11">
        <f t="shared" si="18"/>
        <v>0.47781167182124173</v>
      </c>
      <c r="AK75" s="11">
        <f t="shared" si="19"/>
        <v>2.2235036252523158E-2</v>
      </c>
      <c r="AL75" s="3">
        <v>1.7013014172280041</v>
      </c>
      <c r="AM75" s="3">
        <v>8.9111468087693241E-2</v>
      </c>
      <c r="AN75" s="3">
        <v>0.32980631548654116</v>
      </c>
      <c r="AO75" s="3">
        <v>0.10877478170273416</v>
      </c>
      <c r="AP75" s="3">
        <v>0.11939107878779999</v>
      </c>
      <c r="AQ75" s="3">
        <v>0.70786703842415877</v>
      </c>
      <c r="AR75" s="3">
        <v>3.7696997439568111E-3</v>
      </c>
      <c r="AS75" s="3">
        <v>0.89818120632215193</v>
      </c>
      <c r="AT75" s="3">
        <v>4.1796994216959163E-2</v>
      </c>
    </row>
    <row r="76" spans="2:46" x14ac:dyDescent="0.2">
      <c r="B76" t="s">
        <v>580</v>
      </c>
      <c r="C76" s="26">
        <v>44607</v>
      </c>
      <c r="D76" s="69">
        <v>0.194603</v>
      </c>
      <c r="E76" s="69">
        <v>54.925699999999999</v>
      </c>
      <c r="F76" s="69">
        <v>18.464300000000001</v>
      </c>
      <c r="G76" s="69">
        <v>26.272300000000001</v>
      </c>
      <c r="H76" s="69">
        <v>1.405E-3</v>
      </c>
      <c r="I76" s="69">
        <v>1.7960000000000001E-3</v>
      </c>
      <c r="J76" s="69">
        <v>3.0869000000000001E-2</v>
      </c>
      <c r="K76" s="69">
        <v>4.7040999999999999E-2</v>
      </c>
      <c r="L76" s="69">
        <v>6.5304000000000001E-2</v>
      </c>
      <c r="M76" s="69">
        <v>100.003</v>
      </c>
      <c r="O76" t="s">
        <v>124</v>
      </c>
      <c r="P76" s="64">
        <v>7</v>
      </c>
      <c r="Q76" t="s">
        <v>330</v>
      </c>
      <c r="R76" s="22" t="s">
        <v>331</v>
      </c>
      <c r="S76" s="26">
        <v>44839</v>
      </c>
      <c r="T76" s="69">
        <v>46.275599999999997</v>
      </c>
      <c r="U76" s="69">
        <v>3.1862699999999999</v>
      </c>
      <c r="V76" s="69">
        <v>5.6229300000000002</v>
      </c>
      <c r="W76" s="69">
        <v>-1.3600000000000001E-3</v>
      </c>
      <c r="X76" s="69">
        <v>4.7617072027702285</v>
      </c>
      <c r="Y76" s="69">
        <v>3.7959799853140033</v>
      </c>
      <c r="Z76" s="69">
        <v>13.0914</v>
      </c>
      <c r="AA76" s="69">
        <v>0.18585699999999999</v>
      </c>
      <c r="AB76" s="69">
        <v>21.5427</v>
      </c>
      <c r="AC76" s="69">
        <v>0.49868800000000002</v>
      </c>
      <c r="AD76" s="69">
        <f t="shared" si="14"/>
        <v>98.959772188084244</v>
      </c>
      <c r="AF76" s="11">
        <f t="shared" si="15"/>
        <v>0.74054193711876004</v>
      </c>
      <c r="AG76" s="11"/>
      <c r="AH76" s="11">
        <f t="shared" si="16"/>
        <v>0.3860271875295595</v>
      </c>
      <c r="AI76" s="11">
        <f t="shared" si="17"/>
        <v>0.13836274430089232</v>
      </c>
      <c r="AJ76" s="11">
        <f t="shared" si="18"/>
        <v>0.45648758938439715</v>
      </c>
      <c r="AK76" s="11">
        <f t="shared" si="19"/>
        <v>1.9122478785151099E-2</v>
      </c>
      <c r="AL76" s="3">
        <v>1.7486066097364141</v>
      </c>
      <c r="AM76" s="3">
        <v>9.0555430505620621E-2</v>
      </c>
      <c r="AN76" s="3">
        <v>0.25039913663728303</v>
      </c>
      <c r="AO76" s="3">
        <v>0.15045474741281009</v>
      </c>
      <c r="AP76" s="3">
        <v>0.10793099230250336</v>
      </c>
      <c r="AQ76" s="3">
        <v>0.73748132583655823</v>
      </c>
      <c r="AR76" s="3">
        <v>5.9478186706310929E-3</v>
      </c>
      <c r="AS76" s="3">
        <v>0.87209161303272464</v>
      </c>
      <c r="AT76" s="3">
        <v>3.6532325865454268E-2</v>
      </c>
    </row>
    <row r="77" spans="2:46" x14ac:dyDescent="0.2">
      <c r="B77" t="s">
        <v>580</v>
      </c>
      <c r="C77" s="26">
        <v>44607</v>
      </c>
      <c r="D77" s="69">
        <v>0.195937</v>
      </c>
      <c r="E77" s="69">
        <v>54.855499999999999</v>
      </c>
      <c r="F77" s="69">
        <v>18.531099999999999</v>
      </c>
      <c r="G77" s="69">
        <v>26.224499999999999</v>
      </c>
      <c r="H77" s="69">
        <v>-8.5599999999999999E-3</v>
      </c>
      <c r="I77" s="69">
        <v>1.487E-3</v>
      </c>
      <c r="J77" s="69">
        <v>2.9866E-2</v>
      </c>
      <c r="K77" s="69">
        <v>5.1125999999999998E-2</v>
      </c>
      <c r="L77" s="69">
        <v>5.4885999999999997E-2</v>
      </c>
      <c r="M77" s="69">
        <v>99.9358</v>
      </c>
      <c r="O77" t="s">
        <v>124</v>
      </c>
      <c r="P77" s="64">
        <v>7</v>
      </c>
      <c r="Q77" t="s">
        <v>330</v>
      </c>
      <c r="R77" s="22" t="s">
        <v>331</v>
      </c>
      <c r="S77" s="26">
        <v>44839</v>
      </c>
      <c r="T77" s="69">
        <v>47.585599999999999</v>
      </c>
      <c r="U77" s="69">
        <v>2.8279899999999998</v>
      </c>
      <c r="V77" s="69">
        <v>4.6117100000000004</v>
      </c>
      <c r="W77" s="69">
        <v>-2.2499999999999998E-3</v>
      </c>
      <c r="X77" s="69">
        <v>5.1883903052088334</v>
      </c>
      <c r="Y77" s="69">
        <v>2.8668963393263844</v>
      </c>
      <c r="Z77" s="69">
        <v>13.4823</v>
      </c>
      <c r="AA77" s="69">
        <v>0.17772099999999999</v>
      </c>
      <c r="AB77" s="69">
        <v>21.7409</v>
      </c>
      <c r="AC77" s="69">
        <v>0.47120099999999998</v>
      </c>
      <c r="AD77" s="69">
        <f t="shared" si="14"/>
        <v>98.950458644535217</v>
      </c>
      <c r="AF77" s="11">
        <f t="shared" si="15"/>
        <v>0.75575876118162777</v>
      </c>
      <c r="AG77" s="11"/>
      <c r="AH77" s="11">
        <f t="shared" si="16"/>
        <v>0.39449028856185403</v>
      </c>
      <c r="AI77" s="11">
        <f t="shared" si="17"/>
        <v>0.13044292372337093</v>
      </c>
      <c r="AJ77" s="11">
        <f t="shared" si="18"/>
        <v>0.45713754266022083</v>
      </c>
      <c r="AK77" s="11">
        <f t="shared" si="19"/>
        <v>1.7929245054554312E-2</v>
      </c>
      <c r="AL77" s="3">
        <v>1.7940159664400916</v>
      </c>
      <c r="AM77" s="3">
        <v>8.0190051327971634E-2</v>
      </c>
      <c r="AN77" s="3">
        <v>0.20490041436511761</v>
      </c>
      <c r="AO77" s="3">
        <v>0.16356355638844142</v>
      </c>
      <c r="AP77" s="3">
        <v>8.1328908377020476E-2</v>
      </c>
      <c r="AQ77" s="3">
        <v>0.75777385788439089</v>
      </c>
      <c r="AR77" s="3">
        <v>5.6745083885035019E-3</v>
      </c>
      <c r="AS77" s="3">
        <v>0.87811256532646198</v>
      </c>
      <c r="AT77" s="3">
        <v>3.4440171502001363E-2</v>
      </c>
    </row>
    <row r="78" spans="2:46" x14ac:dyDescent="0.2">
      <c r="B78" t="s">
        <v>580</v>
      </c>
      <c r="C78" s="26">
        <v>44607</v>
      </c>
      <c r="D78" s="69">
        <v>0.20878099999999999</v>
      </c>
      <c r="E78" s="69">
        <v>54.883699999999997</v>
      </c>
      <c r="F78" s="69">
        <v>18.414200000000001</v>
      </c>
      <c r="G78" s="69">
        <v>26.326899999999998</v>
      </c>
      <c r="H78" s="69">
        <v>8.9400000000000005E-4</v>
      </c>
      <c r="I78" s="69">
        <v>9.4249999999999994E-3</v>
      </c>
      <c r="J78" s="69">
        <v>3.8107000000000002E-2</v>
      </c>
      <c r="K78" s="69">
        <v>4.6519999999999999E-2</v>
      </c>
      <c r="L78" s="69">
        <v>6.3169000000000003E-2</v>
      </c>
      <c r="M78" s="69">
        <v>99.991799999999998</v>
      </c>
      <c r="O78" t="s">
        <v>135</v>
      </c>
      <c r="P78" s="64">
        <v>12</v>
      </c>
      <c r="Q78" t="s">
        <v>136</v>
      </c>
      <c r="R78" s="22" t="s">
        <v>98</v>
      </c>
      <c r="S78" s="26">
        <v>44762</v>
      </c>
      <c r="T78" s="69">
        <v>45.834600000000002</v>
      </c>
      <c r="U78" s="69">
        <v>2.61084</v>
      </c>
      <c r="V78" s="69">
        <v>6.8632200000000001</v>
      </c>
      <c r="W78" s="69">
        <v>2.1382000000000002E-2</v>
      </c>
      <c r="X78" s="69">
        <v>3.4599191054900982</v>
      </c>
      <c r="Y78" s="69">
        <v>5.0766205493687284</v>
      </c>
      <c r="Z78" s="69">
        <v>12.223599999999999</v>
      </c>
      <c r="AA78" s="69">
        <v>0.168794</v>
      </c>
      <c r="AB78" s="69">
        <v>22.286999999999999</v>
      </c>
      <c r="AC78" s="69">
        <v>0.69971899999999998</v>
      </c>
      <c r="AD78" s="69">
        <f t="shared" si="14"/>
        <v>99.245694654858838</v>
      </c>
      <c r="AF78" s="11">
        <f t="shared" si="15"/>
        <v>0.73079032802130339</v>
      </c>
      <c r="AG78" s="11"/>
      <c r="AH78" s="11">
        <f t="shared" ref="AH78:AH109" si="20">AP78/(AN78+AO78+AP78+AR78+AQ78+AS78)</f>
        <v>6.6964643580622735E-2</v>
      </c>
      <c r="AI78" s="11">
        <f t="shared" ref="AI78:AI109" si="21">(AN78+AO78+AQ78)/(AN78+AO78+AQ78+AP78+AR78+AS78)</f>
        <v>0.51196502977898917</v>
      </c>
      <c r="AJ78" s="11">
        <f t="shared" ref="AJ78:AJ109" si="22">AR78/(AN78+AO78+AP78+AQ78+AR78+AS78)</f>
        <v>2.5060192594893995E-3</v>
      </c>
      <c r="AK78" s="11">
        <f t="shared" ref="AK78:AK109" si="23">AS78/(AN78+AO78+AP78+AQ78+AR78+AS78)</f>
        <v>0.41856430738089867</v>
      </c>
      <c r="AL78" s="104">
        <v>1.726366467014401</v>
      </c>
      <c r="AM78" s="104">
        <v>7.3962515220637834E-2</v>
      </c>
      <c r="AN78" s="104">
        <v>0.30464745844526869</v>
      </c>
      <c r="AO78" s="104">
        <v>0.10897042444653306</v>
      </c>
      <c r="AP78" s="104">
        <v>0.14387868114606153</v>
      </c>
      <c r="AQ78" s="104">
        <v>0.68637831418823447</v>
      </c>
      <c r="AR78" s="104">
        <v>5.3843748984919405E-3</v>
      </c>
      <c r="AS78" s="104">
        <v>0.89931756970038923</v>
      </c>
      <c r="AT78" s="104">
        <v>5.1094194939982344E-2</v>
      </c>
    </row>
    <row r="79" spans="2:46" x14ac:dyDescent="0.2">
      <c r="B79" t="s">
        <v>580</v>
      </c>
      <c r="C79" s="26">
        <v>44607</v>
      </c>
      <c r="D79" s="69">
        <v>0.19731099999999999</v>
      </c>
      <c r="E79" s="69">
        <v>54.817599999999999</v>
      </c>
      <c r="F79" s="69">
        <v>18.491599999999998</v>
      </c>
      <c r="G79" s="69">
        <v>26.2438</v>
      </c>
      <c r="H79" s="69">
        <v>-5.7499999999999999E-3</v>
      </c>
      <c r="I79" s="69">
        <v>6.4510000000000001E-3</v>
      </c>
      <c r="J79" s="69">
        <v>3.3406999999999999E-2</v>
      </c>
      <c r="K79" s="69">
        <v>5.8335999999999999E-2</v>
      </c>
      <c r="L79" s="69">
        <v>4.9436000000000001E-2</v>
      </c>
      <c r="M79" s="69">
        <v>99.892200000000003</v>
      </c>
      <c r="O79" t="s">
        <v>135</v>
      </c>
      <c r="P79" s="64">
        <v>12</v>
      </c>
      <c r="Q79" t="s">
        <v>350</v>
      </c>
      <c r="R79" s="22" t="s">
        <v>349</v>
      </c>
      <c r="S79" s="26">
        <v>44762</v>
      </c>
      <c r="T79" s="69">
        <v>45.205399999999997</v>
      </c>
      <c r="U79" s="69">
        <v>3.09944</v>
      </c>
      <c r="V79" s="69">
        <v>7.5075500000000002</v>
      </c>
      <c r="W79" s="69">
        <v>0.13173699999999999</v>
      </c>
      <c r="X79" s="69">
        <v>3.4146837699378603</v>
      </c>
      <c r="Y79" s="69">
        <v>4.2086996602548581</v>
      </c>
      <c r="Z79" s="69">
        <v>12.7057</v>
      </c>
      <c r="AA79" s="69">
        <v>0.116199</v>
      </c>
      <c r="AB79" s="69">
        <v>22.295400000000001</v>
      </c>
      <c r="AC79" s="69">
        <v>0.53328399999999998</v>
      </c>
      <c r="AD79" s="69">
        <f t="shared" si="14"/>
        <v>99.21809343019271</v>
      </c>
      <c r="AF79" s="11">
        <f t="shared" si="15"/>
        <v>0.75876611556370299</v>
      </c>
      <c r="AG79" s="11"/>
      <c r="AH79" s="11">
        <f t="shared" si="20"/>
        <v>5.4794103209062389E-2</v>
      </c>
      <c r="AI79" s="11">
        <f t="shared" si="21"/>
        <v>0.53022651227737871</v>
      </c>
      <c r="AJ79" s="11">
        <f t="shared" si="22"/>
        <v>1.7027262062076951E-3</v>
      </c>
      <c r="AK79" s="11">
        <f t="shared" si="23"/>
        <v>0.41327665830735127</v>
      </c>
      <c r="AL79" s="104">
        <v>1.6999903220430241</v>
      </c>
      <c r="AM79" s="104">
        <v>8.7666008625030933E-2</v>
      </c>
      <c r="AN79" s="104">
        <v>0.33272425295950742</v>
      </c>
      <c r="AO79" s="104">
        <v>0.10737663119259863</v>
      </c>
      <c r="AP79" s="104">
        <v>0.11909300842440182</v>
      </c>
      <c r="AQ79" s="104">
        <v>0.71232732974824109</v>
      </c>
      <c r="AR79" s="104">
        <v>3.7008140391793939E-3</v>
      </c>
      <c r="AS79" s="104">
        <v>0.89824192142751957</v>
      </c>
      <c r="AT79" s="104">
        <v>3.8879711540497019E-2</v>
      </c>
    </row>
    <row r="80" spans="2:46" x14ac:dyDescent="0.2">
      <c r="B80" t="s">
        <v>581</v>
      </c>
      <c r="C80" s="26">
        <v>44762</v>
      </c>
      <c r="D80" s="69">
        <v>0.19870599999999999</v>
      </c>
      <c r="E80" s="69">
        <v>55.496699999999997</v>
      </c>
      <c r="F80" s="69">
        <v>18.848099999999999</v>
      </c>
      <c r="G80" s="69">
        <v>25.937100000000001</v>
      </c>
      <c r="H80" s="69">
        <v>6.0939999999999996E-3</v>
      </c>
      <c r="I80" s="69">
        <v>-2.6099999999999999E-3</v>
      </c>
      <c r="J80" s="69">
        <v>3.3203999999999997E-2</v>
      </c>
      <c r="K80" s="69">
        <v>4.2072999999999999E-2</v>
      </c>
      <c r="L80" s="69">
        <v>6.9807999999999995E-2</v>
      </c>
      <c r="M80" s="69">
        <v>100.629</v>
      </c>
      <c r="O80" t="s">
        <v>135</v>
      </c>
      <c r="P80" s="64">
        <v>12</v>
      </c>
      <c r="Q80" t="s">
        <v>388</v>
      </c>
      <c r="R80" s="22" t="s">
        <v>355</v>
      </c>
      <c r="S80" s="26">
        <v>44762</v>
      </c>
      <c r="T80" s="69">
        <v>43.871899999999997</v>
      </c>
      <c r="U80" s="69">
        <v>3.7772100000000002</v>
      </c>
      <c r="V80" s="69">
        <v>8.2148500000000002</v>
      </c>
      <c r="W80" s="69">
        <v>4.9789999999999999E-3</v>
      </c>
      <c r="X80" s="69">
        <v>3.5712900078295151</v>
      </c>
      <c r="Y80" s="69">
        <v>4.8841247533034426</v>
      </c>
      <c r="Z80" s="69">
        <v>11.8362</v>
      </c>
      <c r="AA80" s="69">
        <v>0.135245</v>
      </c>
      <c r="AB80" s="69">
        <v>22.102399999999999</v>
      </c>
      <c r="AC80" s="69">
        <v>0.59301099999999995</v>
      </c>
      <c r="AD80" s="69">
        <f t="shared" si="14"/>
        <v>98.991209761132964</v>
      </c>
      <c r="AF80" s="11">
        <f t="shared" si="15"/>
        <v>0.72594871267953465</v>
      </c>
      <c r="AG80" s="11"/>
      <c r="AH80" s="11">
        <f t="shared" si="20"/>
        <v>6.360322113375752E-2</v>
      </c>
      <c r="AI80" s="11">
        <f t="shared" si="21"/>
        <v>0.52461488802776268</v>
      </c>
      <c r="AJ80" s="11">
        <f t="shared" si="22"/>
        <v>1.9823033805218041E-3</v>
      </c>
      <c r="AK80" s="11">
        <f t="shared" si="23"/>
        <v>0.4097995874579578</v>
      </c>
      <c r="AL80" s="104">
        <v>1.6611199500376164</v>
      </c>
      <c r="AM80" s="104">
        <v>0.10756662675165539</v>
      </c>
      <c r="AN80" s="104">
        <v>0.36655933300275745</v>
      </c>
      <c r="AO80" s="104">
        <v>0.11306880991945109</v>
      </c>
      <c r="AP80" s="104">
        <v>0.13915009210619422</v>
      </c>
      <c r="AQ80" s="104">
        <v>0.66811577142805001</v>
      </c>
      <c r="AR80" s="104">
        <v>4.3368510755444718E-3</v>
      </c>
      <c r="AS80" s="104">
        <v>0.8965528682884556</v>
      </c>
      <c r="AT80" s="104">
        <v>4.3529697390276137E-2</v>
      </c>
    </row>
    <row r="81" spans="2:46" x14ac:dyDescent="0.2">
      <c r="B81" t="s">
        <v>581</v>
      </c>
      <c r="C81" s="26">
        <v>44762</v>
      </c>
      <c r="D81" s="69">
        <v>0.196433</v>
      </c>
      <c r="E81" s="69">
        <v>55.414499999999997</v>
      </c>
      <c r="F81" s="69">
        <v>18.9483</v>
      </c>
      <c r="G81" s="69">
        <v>26.1373</v>
      </c>
      <c r="H81" s="69">
        <v>3.0019999999999999E-3</v>
      </c>
      <c r="I81" s="69">
        <v>3.1900000000000001E-3</v>
      </c>
      <c r="J81" s="69">
        <v>3.6566000000000001E-2</v>
      </c>
      <c r="K81" s="69">
        <v>5.4299E-2</v>
      </c>
      <c r="L81" s="69">
        <v>6.6669000000000006E-2</v>
      </c>
      <c r="M81" s="69">
        <v>100.86</v>
      </c>
      <c r="O81" t="s">
        <v>135</v>
      </c>
      <c r="P81" s="64">
        <v>12</v>
      </c>
      <c r="Q81" t="s">
        <v>137</v>
      </c>
      <c r="R81" s="22" t="s">
        <v>98</v>
      </c>
      <c r="S81" s="26">
        <v>44762</v>
      </c>
      <c r="T81" s="69">
        <v>45.588000000000001</v>
      </c>
      <c r="U81" s="69">
        <v>2.65604</v>
      </c>
      <c r="V81" s="69">
        <v>6.9855499999999999</v>
      </c>
      <c r="W81" s="69">
        <v>1.5263000000000001E-2</v>
      </c>
      <c r="X81" s="69">
        <v>3.4907044228561186</v>
      </c>
      <c r="Y81" s="69">
        <v>5.1731620808218954</v>
      </c>
      <c r="Z81" s="69">
        <v>11.8674</v>
      </c>
      <c r="AA81" s="69">
        <v>0.18947800000000001</v>
      </c>
      <c r="AB81" s="69">
        <v>22.2529</v>
      </c>
      <c r="AC81" s="69">
        <v>0.77636499999999997</v>
      </c>
      <c r="AD81" s="69">
        <f t="shared" si="14"/>
        <v>98.994862503678007</v>
      </c>
      <c r="AF81" s="11">
        <f t="shared" si="15"/>
        <v>0.72202192027653822</v>
      </c>
      <c r="AG81" s="11"/>
      <c r="AH81" s="11">
        <f t="shared" si="20"/>
        <v>6.8607928962100176E-2</v>
      </c>
      <c r="AI81" s="11">
        <f t="shared" si="21"/>
        <v>0.50837483281424456</v>
      </c>
      <c r="AJ81" s="11">
        <f t="shared" si="22"/>
        <v>2.8283526444920055E-3</v>
      </c>
      <c r="AK81" s="11">
        <f t="shared" si="23"/>
        <v>0.42018888557916328</v>
      </c>
      <c r="AL81" s="104">
        <v>1.7231059847705836</v>
      </c>
      <c r="AM81" s="104">
        <v>7.5507124274688253E-2</v>
      </c>
      <c r="AN81" s="104">
        <v>0.31116600897559293</v>
      </c>
      <c r="AO81" s="104">
        <v>0.11032595082795614</v>
      </c>
      <c r="AP81" s="104">
        <v>0.14712949202950582</v>
      </c>
      <c r="AQ81" s="104">
        <v>0.66871630102098989</v>
      </c>
      <c r="AR81" s="104">
        <v>6.0653935217064425E-3</v>
      </c>
      <c r="AS81" s="104">
        <v>0.90109376899946558</v>
      </c>
      <c r="AT81" s="104">
        <v>5.6889975579511129E-2</v>
      </c>
    </row>
    <row r="82" spans="2:46" x14ac:dyDescent="0.2">
      <c r="B82" t="s">
        <v>581</v>
      </c>
      <c r="C82" s="26">
        <v>44762</v>
      </c>
      <c r="D82" s="69">
        <v>0.20024500000000001</v>
      </c>
      <c r="E82" s="69">
        <v>55.372399999999999</v>
      </c>
      <c r="F82" s="69">
        <v>18.8508</v>
      </c>
      <c r="G82" s="69">
        <v>26.019400000000001</v>
      </c>
      <c r="H82" s="69">
        <v>5.5500000000000002E-3</v>
      </c>
      <c r="I82" s="69">
        <v>7.3499999999999998E-4</v>
      </c>
      <c r="J82" s="69">
        <v>2.3987000000000001E-2</v>
      </c>
      <c r="K82" s="69">
        <v>4.3529999999999999E-2</v>
      </c>
      <c r="L82" s="69">
        <v>5.1482E-2</v>
      </c>
      <c r="M82" s="69">
        <v>100.568</v>
      </c>
      <c r="O82" t="s">
        <v>135</v>
      </c>
      <c r="P82" s="64">
        <v>12</v>
      </c>
      <c r="Q82" t="s">
        <v>389</v>
      </c>
      <c r="R82" s="22" t="s">
        <v>355</v>
      </c>
      <c r="S82" s="26">
        <v>44762</v>
      </c>
      <c r="T82" s="69">
        <v>42.6038</v>
      </c>
      <c r="U82" s="69">
        <v>4.4537100000000001</v>
      </c>
      <c r="V82" s="69">
        <v>9.1309400000000007</v>
      </c>
      <c r="W82" s="69">
        <v>7.0846999999999993E-2</v>
      </c>
      <c r="X82" s="69">
        <v>3.7513823710759033</v>
      </c>
      <c r="Y82" s="69">
        <v>4.5499288515162766</v>
      </c>
      <c r="Z82" s="69">
        <v>11.442299999999999</v>
      </c>
      <c r="AA82" s="69">
        <v>0.120535</v>
      </c>
      <c r="AB82" s="69">
        <v>22.177299999999999</v>
      </c>
      <c r="AC82" s="69">
        <v>0.53260799999999997</v>
      </c>
      <c r="AD82" s="69">
        <f t="shared" si="14"/>
        <v>98.833351222592185</v>
      </c>
      <c r="AF82" s="11">
        <f t="shared" si="15"/>
        <v>0.72223557371963598</v>
      </c>
      <c r="AG82" s="11"/>
      <c r="AH82" s="11">
        <f t="shared" si="20"/>
        <v>5.878392174356796E-2</v>
      </c>
      <c r="AI82" s="11">
        <f t="shared" si="21"/>
        <v>0.53151762950683834</v>
      </c>
      <c r="AJ82" s="11">
        <f t="shared" si="22"/>
        <v>1.752764886195065E-3</v>
      </c>
      <c r="AK82" s="11">
        <f t="shared" si="23"/>
        <v>0.40794568386339858</v>
      </c>
      <c r="AL82" s="104">
        <v>1.6194999991666517</v>
      </c>
      <c r="AM82" s="104">
        <v>0.12733459681651513</v>
      </c>
      <c r="AN82" s="104">
        <v>0.40905169513159378</v>
      </c>
      <c r="AO82" s="104">
        <v>0.11924140911317248</v>
      </c>
      <c r="AP82" s="104">
        <v>0.13014258211113094</v>
      </c>
      <c r="AQ82" s="104">
        <v>0.64844153151771056</v>
      </c>
      <c r="AR82" s="104">
        <v>3.8804717575364506E-3</v>
      </c>
      <c r="AS82" s="104">
        <v>0.90315690216573474</v>
      </c>
      <c r="AT82" s="104">
        <v>3.9250812219953565E-2</v>
      </c>
    </row>
    <row r="83" spans="2:46" x14ac:dyDescent="0.2">
      <c r="B83" t="s">
        <v>581</v>
      </c>
      <c r="C83" s="26">
        <v>44763</v>
      </c>
      <c r="D83" s="69">
        <v>0.18341399999999999</v>
      </c>
      <c r="E83" s="69">
        <v>55.3127</v>
      </c>
      <c r="F83" s="69">
        <v>18.2349</v>
      </c>
      <c r="G83" s="69">
        <v>25.734000000000002</v>
      </c>
      <c r="H83" s="69">
        <v>8.0920000000000002E-3</v>
      </c>
      <c r="I83" s="69">
        <v>5.3610000000000003E-3</v>
      </c>
      <c r="J83" s="69">
        <v>3.7746000000000002E-2</v>
      </c>
      <c r="K83" s="69">
        <v>7.2173000000000001E-2</v>
      </c>
      <c r="L83" s="69">
        <v>8.3782999999999996E-2</v>
      </c>
      <c r="M83" s="69">
        <v>99.6721</v>
      </c>
      <c r="O83" t="s">
        <v>135</v>
      </c>
      <c r="P83" s="64">
        <v>12</v>
      </c>
      <c r="Q83" t="s">
        <v>138</v>
      </c>
      <c r="R83" s="22" t="s">
        <v>98</v>
      </c>
      <c r="S83" s="26">
        <v>44762</v>
      </c>
      <c r="T83" s="69">
        <v>47.514899999999997</v>
      </c>
      <c r="U83" s="69">
        <v>2.0839799999999999</v>
      </c>
      <c r="V83" s="69">
        <v>5.7218200000000001</v>
      </c>
      <c r="W83" s="69">
        <v>5.7045999999999999E-2</v>
      </c>
      <c r="X83" s="69">
        <v>3.6274870611638068</v>
      </c>
      <c r="Y83" s="69">
        <v>3.5194175101096152</v>
      </c>
      <c r="Z83" s="69">
        <v>13.7476</v>
      </c>
      <c r="AA83" s="69">
        <v>0.126052</v>
      </c>
      <c r="AB83" s="69">
        <v>21.882999999999999</v>
      </c>
      <c r="AC83" s="69">
        <v>0.55155399999999999</v>
      </c>
      <c r="AD83" s="69">
        <f t="shared" si="14"/>
        <v>98.83285657127341</v>
      </c>
      <c r="AF83" s="11">
        <f t="shared" si="15"/>
        <v>0.78295660213223628</v>
      </c>
      <c r="AG83" s="11"/>
      <c r="AH83" s="11">
        <f t="shared" si="20"/>
        <v>4.6895586498905302E-2</v>
      </c>
      <c r="AI83" s="11">
        <f t="shared" si="21"/>
        <v>0.53606135386066323</v>
      </c>
      <c r="AJ83" s="11">
        <f t="shared" si="22"/>
        <v>1.890459871789991E-3</v>
      </c>
      <c r="AK83" s="11">
        <f t="shared" si="23"/>
        <v>0.41515259976864149</v>
      </c>
      <c r="AL83" s="104">
        <v>1.7825546560636818</v>
      </c>
      <c r="AM83" s="104">
        <v>5.8802860058274599E-2</v>
      </c>
      <c r="AN83" s="104">
        <v>0.25297483400723048</v>
      </c>
      <c r="AO83" s="104">
        <v>0.11379470620157747</v>
      </c>
      <c r="AP83" s="104">
        <v>9.9349577499481243E-2</v>
      </c>
      <c r="AQ83" s="104">
        <v>0.76889104100814742</v>
      </c>
      <c r="AR83" s="104">
        <v>4.004990737165497E-3</v>
      </c>
      <c r="AS83" s="104">
        <v>0.87951209194896329</v>
      </c>
      <c r="AT83" s="104">
        <v>4.0115242475478492E-2</v>
      </c>
    </row>
    <row r="84" spans="2:46" x14ac:dyDescent="0.2">
      <c r="B84" t="s">
        <v>581</v>
      </c>
      <c r="C84" s="26">
        <v>44763</v>
      </c>
      <c r="D84" s="69">
        <v>0.17746100000000001</v>
      </c>
      <c r="E84" s="69">
        <v>55.392499999999998</v>
      </c>
      <c r="F84" s="69">
        <v>18.408100000000001</v>
      </c>
      <c r="G84" s="69">
        <v>25.760100000000001</v>
      </c>
      <c r="H84" s="69">
        <v>1.3088000000000001E-2</v>
      </c>
      <c r="I84" s="69">
        <v>1.1136999999999999E-2</v>
      </c>
      <c r="J84" s="69">
        <v>3.6006000000000003E-2</v>
      </c>
      <c r="K84" s="69">
        <v>7.1069999999999994E-2</v>
      </c>
      <c r="L84" s="69">
        <v>8.3821999999999994E-2</v>
      </c>
      <c r="M84" s="69">
        <v>99.953299999999999</v>
      </c>
      <c r="O84" t="s">
        <v>135</v>
      </c>
      <c r="P84" s="64">
        <v>12</v>
      </c>
      <c r="Q84" t="s">
        <v>390</v>
      </c>
      <c r="R84" s="22" t="s">
        <v>355</v>
      </c>
      <c r="S84" s="26">
        <v>44762</v>
      </c>
      <c r="T84" s="69">
        <v>40.546799999999998</v>
      </c>
      <c r="U84" s="69">
        <v>5.1554500000000001</v>
      </c>
      <c r="V84" s="69">
        <v>10.2342</v>
      </c>
      <c r="W84" s="69">
        <v>7.2839999999999997E-3</v>
      </c>
      <c r="X84" s="69">
        <v>3.2869573817404203</v>
      </c>
      <c r="Y84" s="69">
        <v>5.613323107932306</v>
      </c>
      <c r="Z84" s="69">
        <v>10.5776</v>
      </c>
      <c r="AA84" s="69">
        <v>0.12905900000000001</v>
      </c>
      <c r="AB84" s="69">
        <v>22.0487</v>
      </c>
      <c r="AC84" s="69">
        <v>0.56563399999999997</v>
      </c>
      <c r="AD84" s="69">
        <f t="shared" si="14"/>
        <v>98.165007489672732</v>
      </c>
      <c r="AF84" s="11">
        <f t="shared" si="15"/>
        <v>0.6934119200083555</v>
      </c>
      <c r="AG84" s="11"/>
      <c r="AH84" s="11">
        <f t="shared" si="20"/>
        <v>7.216049257204335E-2</v>
      </c>
      <c r="AI84" s="11">
        <f t="shared" si="21"/>
        <v>0.5224176989830116</v>
      </c>
      <c r="AJ84" s="11">
        <f t="shared" si="22"/>
        <v>1.8673438021228584E-3</v>
      </c>
      <c r="AK84" s="11">
        <f t="shared" si="23"/>
        <v>0.40355446464282207</v>
      </c>
      <c r="AL84" s="104">
        <v>1.5586797953301699</v>
      </c>
      <c r="AM84" s="104">
        <v>0.14905919379224283</v>
      </c>
      <c r="AN84" s="104">
        <v>0.46364364735429514</v>
      </c>
      <c r="AO84" s="104">
        <v>0.10565682247769421</v>
      </c>
      <c r="AP84" s="104">
        <v>0.16236879253203176</v>
      </c>
      <c r="AQ84" s="104">
        <v>0.60619498422893492</v>
      </c>
      <c r="AR84" s="104">
        <v>4.2017224049594121E-3</v>
      </c>
      <c r="AS84" s="104">
        <v>0.90804051925708862</v>
      </c>
      <c r="AT84" s="104">
        <v>4.2154522622583152E-2</v>
      </c>
    </row>
    <row r="85" spans="2:46" x14ac:dyDescent="0.2">
      <c r="B85" t="s">
        <v>581</v>
      </c>
      <c r="C85" s="26">
        <v>44763</v>
      </c>
      <c r="D85" s="69">
        <v>0.17859800000000001</v>
      </c>
      <c r="E85" s="69">
        <v>55.049500000000002</v>
      </c>
      <c r="F85" s="69">
        <v>18.154399999999999</v>
      </c>
      <c r="G85" s="69">
        <v>25.7254</v>
      </c>
      <c r="H85" s="69">
        <v>9.2759999999999995E-3</v>
      </c>
      <c r="I85" s="69" t="s">
        <v>16</v>
      </c>
      <c r="J85" s="69">
        <v>2.9884999999999998E-2</v>
      </c>
      <c r="K85" s="69">
        <v>8.1853999999999996E-2</v>
      </c>
      <c r="L85" s="69">
        <v>7.7915999999999999E-2</v>
      </c>
      <c r="M85" s="69">
        <v>99.3018</v>
      </c>
      <c r="O85" t="s">
        <v>135</v>
      </c>
      <c r="P85" s="64">
        <v>12</v>
      </c>
      <c r="Q85" t="s">
        <v>139</v>
      </c>
      <c r="R85" s="22" t="s">
        <v>98</v>
      </c>
      <c r="S85" s="26">
        <v>44762</v>
      </c>
      <c r="T85" s="69">
        <v>46.456699999999998</v>
      </c>
      <c r="U85" s="69">
        <v>2.5014799999999999</v>
      </c>
      <c r="V85" s="69">
        <v>6.4316700000000004</v>
      </c>
      <c r="W85" s="69">
        <v>4.2098999999999998E-2</v>
      </c>
      <c r="X85" s="69">
        <v>3.3436769728382849</v>
      </c>
      <c r="Y85" s="69">
        <v>4.1192941489732382</v>
      </c>
      <c r="Z85" s="69">
        <v>12.808400000000001</v>
      </c>
      <c r="AA85" s="69">
        <v>0.15712599999999999</v>
      </c>
      <c r="AB85" s="69">
        <v>22.342500000000001</v>
      </c>
      <c r="AC85" s="69">
        <v>0.63905299999999998</v>
      </c>
      <c r="AD85" s="69">
        <f t="shared" si="14"/>
        <v>98.84199912181154</v>
      </c>
      <c r="AF85" s="11">
        <f t="shared" si="15"/>
        <v>0.76408938821764716</v>
      </c>
      <c r="AG85" s="11"/>
      <c r="AH85" s="11">
        <f t="shared" si="20"/>
        <v>5.4725018809320292E-2</v>
      </c>
      <c r="AI85" s="11">
        <f t="shared" si="21"/>
        <v>0.5203205519200208</v>
      </c>
      <c r="AJ85" s="11">
        <f t="shared" si="22"/>
        <v>2.3494581326355905E-3</v>
      </c>
      <c r="AK85" s="11">
        <f t="shared" si="23"/>
        <v>0.42260497113802337</v>
      </c>
      <c r="AL85" s="104">
        <v>1.7495094538009335</v>
      </c>
      <c r="AM85" s="104">
        <v>7.0852770927846975E-2</v>
      </c>
      <c r="AN85" s="104">
        <v>0.28544456800081397</v>
      </c>
      <c r="AO85" s="104">
        <v>0.10529200664841565</v>
      </c>
      <c r="AP85" s="104">
        <v>0.11672743449529632</v>
      </c>
      <c r="AQ85" s="104">
        <v>0.71909736350661602</v>
      </c>
      <c r="AR85" s="104">
        <v>5.0113499500516363E-3</v>
      </c>
      <c r="AS85" s="104">
        <v>0.90140844460520908</v>
      </c>
      <c r="AT85" s="104">
        <v>4.6656608064816869E-2</v>
      </c>
    </row>
    <row r="86" spans="2:46" x14ac:dyDescent="0.2">
      <c r="B86" t="s">
        <v>581</v>
      </c>
      <c r="C86" s="26">
        <v>44763</v>
      </c>
      <c r="D86" s="69">
        <v>0.19304299999999999</v>
      </c>
      <c r="E86" s="69">
        <v>55.200200000000002</v>
      </c>
      <c r="F86" s="69">
        <v>18.220400000000001</v>
      </c>
      <c r="G86" s="69">
        <v>25.679200000000002</v>
      </c>
      <c r="H86" s="69">
        <v>9.5460000000000007E-3</v>
      </c>
      <c r="I86" s="69">
        <v>1.0300000000000001E-3</v>
      </c>
      <c r="J86" s="69">
        <v>2.1304E-2</v>
      </c>
      <c r="K86" s="69">
        <v>7.5986999999999999E-2</v>
      </c>
      <c r="L86" s="69">
        <v>8.1456000000000001E-2</v>
      </c>
      <c r="M86" s="69">
        <v>99.482100000000003</v>
      </c>
      <c r="O86" t="s">
        <v>135</v>
      </c>
      <c r="P86" s="64">
        <v>12</v>
      </c>
      <c r="Q86" t="s">
        <v>391</v>
      </c>
      <c r="R86" s="22" t="s">
        <v>355</v>
      </c>
      <c r="S86" s="26">
        <v>44762</v>
      </c>
      <c r="T86" s="69">
        <v>40.3949</v>
      </c>
      <c r="U86" s="69">
        <v>5.4009299999999998</v>
      </c>
      <c r="V86" s="69">
        <v>10.4589</v>
      </c>
      <c r="W86" s="69">
        <v>-7.6099999999999996E-3</v>
      </c>
      <c r="X86" s="69">
        <v>3.5383209618727203</v>
      </c>
      <c r="Y86" s="69">
        <v>5.4874118434136756</v>
      </c>
      <c r="Z86" s="69">
        <v>10.4085</v>
      </c>
      <c r="AA86" s="69">
        <v>0.132442</v>
      </c>
      <c r="AB86" s="69">
        <v>21.943100000000001</v>
      </c>
      <c r="AC86" s="69">
        <v>0.604213</v>
      </c>
      <c r="AD86" s="69">
        <f t="shared" si="14"/>
        <v>98.361107805286409</v>
      </c>
      <c r="AF86" s="11">
        <f t="shared" si="15"/>
        <v>0.68645148011343315</v>
      </c>
      <c r="AG86" s="11"/>
      <c r="AH86" s="11">
        <f t="shared" si="20"/>
        <v>7.0520323666140333E-2</v>
      </c>
      <c r="AI86" s="11">
        <f t="shared" si="21"/>
        <v>0.52606499251226246</v>
      </c>
      <c r="AJ86" s="11">
        <f t="shared" si="22"/>
        <v>1.9157066734573731E-3</v>
      </c>
      <c r="AK86" s="11">
        <f t="shared" si="23"/>
        <v>0.40149897714813981</v>
      </c>
      <c r="AL86" s="104">
        <v>1.5509711860699615</v>
      </c>
      <c r="AM86" s="104">
        <v>0.15596875611161279</v>
      </c>
      <c r="AN86" s="104">
        <v>0.47325291285512011</v>
      </c>
      <c r="AO86" s="104">
        <v>0.11359980059790509</v>
      </c>
      <c r="AP86" s="104">
        <v>0.15853565353126794</v>
      </c>
      <c r="AQ86" s="104">
        <v>0.59578589414452976</v>
      </c>
      <c r="AR86" s="104">
        <v>4.3066706682828E-3</v>
      </c>
      <c r="AS86" s="104">
        <v>0.90260366693237137</v>
      </c>
      <c r="AT86" s="104">
        <v>4.497545908894824E-2</v>
      </c>
    </row>
    <row r="87" spans="2:46" x14ac:dyDescent="0.2">
      <c r="B87" t="s">
        <v>582</v>
      </c>
      <c r="C87" s="26">
        <v>44762</v>
      </c>
      <c r="D87" s="69">
        <v>0.25989400000000001</v>
      </c>
      <c r="E87" s="69">
        <v>55.210700000000003</v>
      </c>
      <c r="F87" s="69">
        <v>18.200600000000001</v>
      </c>
      <c r="G87" s="69">
        <v>25.5335</v>
      </c>
      <c r="H87" s="69">
        <v>2.7098000000000001E-2</v>
      </c>
      <c r="I87" s="69">
        <v>4.73E-4</v>
      </c>
      <c r="J87" s="69">
        <v>3.0157E-2</v>
      </c>
      <c r="K87" s="69">
        <v>0.28915299999999999</v>
      </c>
      <c r="L87" s="69">
        <v>0.19647000000000001</v>
      </c>
      <c r="M87" s="69">
        <v>99.748099999999994</v>
      </c>
      <c r="O87" t="s">
        <v>135</v>
      </c>
      <c r="P87" s="64">
        <v>12</v>
      </c>
      <c r="Q87" t="s">
        <v>140</v>
      </c>
      <c r="R87" s="22" t="s">
        <v>98</v>
      </c>
      <c r="S87" s="26">
        <v>44762</v>
      </c>
      <c r="T87" s="69">
        <v>46.034599999999998</v>
      </c>
      <c r="U87" s="69">
        <v>2.5878000000000001</v>
      </c>
      <c r="V87" s="69">
        <v>6.5632400000000004</v>
      </c>
      <c r="W87" s="69">
        <v>3.7525000000000003E-2</v>
      </c>
      <c r="X87" s="69">
        <v>3.251495817230956</v>
      </c>
      <c r="Y87" s="69">
        <v>4.7766137003924056</v>
      </c>
      <c r="Z87" s="69">
        <v>12.3468</v>
      </c>
      <c r="AA87" s="69">
        <v>0.18493499999999999</v>
      </c>
      <c r="AB87" s="69">
        <v>22.2928</v>
      </c>
      <c r="AC87" s="69">
        <v>0.74915600000000004</v>
      </c>
      <c r="AD87" s="69">
        <f t="shared" si="14"/>
        <v>98.824965517623355</v>
      </c>
      <c r="AF87" s="11">
        <f t="shared" si="15"/>
        <v>0.74461637792891466</v>
      </c>
      <c r="AG87" s="11"/>
      <c r="AH87" s="11">
        <f t="shared" si="20"/>
        <v>6.362072169142538E-2</v>
      </c>
      <c r="AI87" s="11">
        <f t="shared" si="21"/>
        <v>0.51085767309158725</v>
      </c>
      <c r="AJ87" s="11">
        <f t="shared" si="22"/>
        <v>2.7723887256803233E-3</v>
      </c>
      <c r="AK87" s="11">
        <f t="shared" si="23"/>
        <v>0.42274921649130703</v>
      </c>
      <c r="AL87" s="104">
        <v>1.738343336112796</v>
      </c>
      <c r="AM87" s="104">
        <v>7.3497701831596624E-2</v>
      </c>
      <c r="AN87" s="104">
        <v>0.29207848117350022</v>
      </c>
      <c r="AO87" s="104">
        <v>0.10266857503845418</v>
      </c>
      <c r="AP87" s="104">
        <v>0.13572301602222234</v>
      </c>
      <c r="AQ87" s="104">
        <v>0.69507308896614572</v>
      </c>
      <c r="AR87" s="104">
        <v>5.9143774140187509E-3</v>
      </c>
      <c r="AS87" s="104">
        <v>0.90185708614752613</v>
      </c>
      <c r="AT87" s="104">
        <v>5.4844337293740775E-2</v>
      </c>
    </row>
    <row r="88" spans="2:46" x14ac:dyDescent="0.2">
      <c r="B88" t="s">
        <v>582</v>
      </c>
      <c r="C88" s="26">
        <v>44762</v>
      </c>
      <c r="D88" s="69">
        <v>0.24512400000000001</v>
      </c>
      <c r="E88" s="69">
        <v>55.198599999999999</v>
      </c>
      <c r="F88" s="69">
        <v>18.2182</v>
      </c>
      <c r="G88" s="69">
        <v>25.534600000000001</v>
      </c>
      <c r="H88" s="69">
        <v>2.2828000000000001E-2</v>
      </c>
      <c r="I88" s="69">
        <v>2.6679999999999998E-3</v>
      </c>
      <c r="J88" s="69">
        <v>3.1959000000000001E-2</v>
      </c>
      <c r="K88" s="69">
        <v>0.28168599999999999</v>
      </c>
      <c r="L88" s="69">
        <v>0.18732699999999999</v>
      </c>
      <c r="M88" s="69">
        <v>99.722999999999999</v>
      </c>
      <c r="O88" t="s">
        <v>135</v>
      </c>
      <c r="P88" s="64">
        <v>12</v>
      </c>
      <c r="Q88" t="s">
        <v>351</v>
      </c>
      <c r="R88" s="22" t="s">
        <v>349</v>
      </c>
      <c r="S88" s="26">
        <v>44762</v>
      </c>
      <c r="T88" s="69">
        <v>48.178100000000001</v>
      </c>
      <c r="U88" s="69">
        <v>2.0507900000000001</v>
      </c>
      <c r="V88" s="69">
        <v>4.4448800000000004</v>
      </c>
      <c r="W88" s="69">
        <v>8.9347999999999997E-2</v>
      </c>
      <c r="X88" s="69">
        <v>3.9861899406520336</v>
      </c>
      <c r="Y88" s="69">
        <v>3.1271014312962886</v>
      </c>
      <c r="Z88" s="69">
        <v>14.147600000000001</v>
      </c>
      <c r="AA88" s="69">
        <v>0.12934399999999999</v>
      </c>
      <c r="AB88" s="69">
        <v>22.156300000000002</v>
      </c>
      <c r="AC88" s="69">
        <v>0.42853200000000002</v>
      </c>
      <c r="AD88" s="69">
        <f t="shared" si="14"/>
        <v>98.738185371948333</v>
      </c>
      <c r="AF88" s="11">
        <f t="shared" si="15"/>
        <v>0.78765143140375382</v>
      </c>
      <c r="AG88" s="11"/>
      <c r="AH88" s="11">
        <f t="shared" si="20"/>
        <v>4.2121727339731845E-2</v>
      </c>
      <c r="AI88" s="11">
        <f t="shared" si="21"/>
        <v>0.53100320193327599</v>
      </c>
      <c r="AJ88" s="11">
        <f t="shared" si="22"/>
        <v>1.9609523143890076E-3</v>
      </c>
      <c r="AK88" s="11">
        <f t="shared" si="23"/>
        <v>0.42491411841260313</v>
      </c>
      <c r="AL88" s="104">
        <v>1.8109762693458775</v>
      </c>
      <c r="AM88" s="104">
        <v>5.797972479302551E-2</v>
      </c>
      <c r="AN88" s="104">
        <v>0.19690340404816792</v>
      </c>
      <c r="AO88" s="104">
        <v>0.12529225655501994</v>
      </c>
      <c r="AP88" s="104">
        <v>8.8447845382617296E-2</v>
      </c>
      <c r="AQ88" s="104">
        <v>0.79281296008952884</v>
      </c>
      <c r="AR88" s="104">
        <v>4.1176375723358137E-3</v>
      </c>
      <c r="AS88" s="104">
        <v>0.89224114536249499</v>
      </c>
      <c r="AT88" s="104">
        <v>3.1228756850931991E-2</v>
      </c>
    </row>
    <row r="89" spans="2:46" x14ac:dyDescent="0.2">
      <c r="B89" t="s">
        <v>582</v>
      </c>
      <c r="C89" s="26">
        <v>44763</v>
      </c>
      <c r="D89" s="69">
        <v>0.17876900000000001</v>
      </c>
      <c r="E89" s="69">
        <v>55.414900000000003</v>
      </c>
      <c r="F89" s="69">
        <v>18.239999999999998</v>
      </c>
      <c r="G89" s="69">
        <v>25.735499999999998</v>
      </c>
      <c r="H89" s="69">
        <v>3.4550000000000002E-3</v>
      </c>
      <c r="I89" s="69">
        <v>-3.14E-3</v>
      </c>
      <c r="J89" s="69">
        <v>3.3266999999999998E-2</v>
      </c>
      <c r="K89" s="69">
        <v>5.2359000000000003E-2</v>
      </c>
      <c r="L89" s="69">
        <v>7.2100999999999998E-2</v>
      </c>
      <c r="M89" s="69">
        <v>99.727099999999993</v>
      </c>
      <c r="O89" t="s">
        <v>135</v>
      </c>
      <c r="P89" s="64">
        <v>12</v>
      </c>
      <c r="Q89" t="s">
        <v>392</v>
      </c>
      <c r="R89" s="22" t="s">
        <v>355</v>
      </c>
      <c r="S89" s="26">
        <v>44762</v>
      </c>
      <c r="T89" s="69">
        <v>45.840200000000003</v>
      </c>
      <c r="U89" s="69">
        <v>3.08331</v>
      </c>
      <c r="V89" s="69">
        <v>5.7429899999999998</v>
      </c>
      <c r="W89" s="69">
        <v>-1.6900000000000001E-3</v>
      </c>
      <c r="X89" s="69">
        <v>4.3809787691183839</v>
      </c>
      <c r="Y89" s="69">
        <v>4.0054310713951651</v>
      </c>
      <c r="Z89" s="69">
        <v>12.9467</v>
      </c>
      <c r="AA89" s="69">
        <v>0.17039399999999999</v>
      </c>
      <c r="AB89" s="69">
        <v>21.8674</v>
      </c>
      <c r="AC89" s="69">
        <v>0.41762700000000003</v>
      </c>
      <c r="AD89" s="69">
        <f t="shared" si="14"/>
        <v>98.453340840513548</v>
      </c>
      <c r="AF89" s="11">
        <f t="shared" si="15"/>
        <v>0.74296997229850625</v>
      </c>
      <c r="AG89" s="11"/>
      <c r="AH89" s="11">
        <f t="shared" si="20"/>
        <v>5.3516094459795722E-2</v>
      </c>
      <c r="AI89" s="11">
        <f t="shared" si="21"/>
        <v>0.52794192482914948</v>
      </c>
      <c r="AJ89" s="11">
        <f t="shared" si="22"/>
        <v>2.5623944698605619E-3</v>
      </c>
      <c r="AK89" s="11">
        <f t="shared" si="23"/>
        <v>0.41597958624119435</v>
      </c>
      <c r="AL89" s="104">
        <v>1.741535275255645</v>
      </c>
      <c r="AM89" s="104">
        <v>8.810383869771328E-2</v>
      </c>
      <c r="AN89" s="104">
        <v>0.25713069564951352</v>
      </c>
      <c r="AO89" s="104">
        <v>0.13917462888065824</v>
      </c>
      <c r="AP89" s="104">
        <v>0.11450309693254442</v>
      </c>
      <c r="AQ89" s="104">
        <v>0.73327982183883933</v>
      </c>
      <c r="AR89" s="104">
        <v>5.4825021392822249E-3</v>
      </c>
      <c r="AS89" s="104">
        <v>0.89003039863303601</v>
      </c>
      <c r="AT89" s="104">
        <v>3.0759741972768435E-2</v>
      </c>
    </row>
    <row r="90" spans="2:46" x14ac:dyDescent="0.2">
      <c r="B90" t="s">
        <v>582</v>
      </c>
      <c r="C90" s="26">
        <v>44763</v>
      </c>
      <c r="D90" s="69">
        <v>0.19689499999999999</v>
      </c>
      <c r="E90" s="69">
        <v>55.342700000000001</v>
      </c>
      <c r="F90" s="69">
        <v>18.343</v>
      </c>
      <c r="G90" s="69">
        <v>25.883700000000001</v>
      </c>
      <c r="H90" s="69">
        <v>-1.64E-3</v>
      </c>
      <c r="I90" s="69">
        <v>1.005E-3</v>
      </c>
      <c r="J90" s="69">
        <v>3.4762000000000001E-2</v>
      </c>
      <c r="K90" s="69">
        <v>4.6739999999999997E-2</v>
      </c>
      <c r="L90" s="69">
        <v>6.6436999999999996E-2</v>
      </c>
      <c r="M90" s="69">
        <v>99.913600000000002</v>
      </c>
      <c r="O90" t="s">
        <v>135</v>
      </c>
      <c r="P90" s="64">
        <v>12</v>
      </c>
      <c r="Q90" t="s">
        <v>141</v>
      </c>
      <c r="R90" s="22" t="s">
        <v>98</v>
      </c>
      <c r="S90" s="26">
        <v>44762</v>
      </c>
      <c r="T90" s="69">
        <v>46.3172</v>
      </c>
      <c r="U90" s="69">
        <v>1.5370200000000001</v>
      </c>
      <c r="V90" s="69">
        <v>5.8692500000000001</v>
      </c>
      <c r="W90" s="69">
        <v>1.3206000000000001E-2</v>
      </c>
      <c r="X90" s="69">
        <v>5.6106694430824664</v>
      </c>
      <c r="Y90" s="69">
        <v>6.9274906168000063</v>
      </c>
      <c r="Z90" s="69">
        <v>9.67516</v>
      </c>
      <c r="AA90" s="69">
        <v>0.42766100000000001</v>
      </c>
      <c r="AB90" s="69">
        <v>21.503399999999999</v>
      </c>
      <c r="AC90" s="69">
        <v>1.28688</v>
      </c>
      <c r="AD90" s="69">
        <f t="shared" si="14"/>
        <v>99.167937059882462</v>
      </c>
      <c r="AF90" s="11">
        <f t="shared" si="15"/>
        <v>0.59289044168050187</v>
      </c>
      <c r="AG90" s="11"/>
      <c r="AH90" s="11">
        <f t="shared" si="20"/>
        <v>9.5392118218670163E-2</v>
      </c>
      <c r="AI90" s="11">
        <f t="shared" si="21"/>
        <v>0.4763964243933046</v>
      </c>
      <c r="AJ90" s="11">
        <f t="shared" si="22"/>
        <v>6.6281562011704731E-3</v>
      </c>
      <c r="AK90" s="11">
        <f t="shared" si="23"/>
        <v>0.42158330118685483</v>
      </c>
      <c r="AL90" s="104">
        <v>1.7710006624722412</v>
      </c>
      <c r="AM90" s="104">
        <v>4.4202599748963345E-2</v>
      </c>
      <c r="AN90" s="104">
        <v>0.26447774168386334</v>
      </c>
      <c r="AO90" s="104">
        <v>0.17938836045731738</v>
      </c>
      <c r="AP90" s="104">
        <v>0.199312515969536</v>
      </c>
      <c r="AQ90" s="104">
        <v>0.5515177064776785</v>
      </c>
      <c r="AR90" s="104">
        <v>1.3848885142334622E-2</v>
      </c>
      <c r="AS90" s="104">
        <v>0.88085714018507832</v>
      </c>
      <c r="AT90" s="104">
        <v>9.5394387862986943E-2</v>
      </c>
    </row>
    <row r="91" spans="2:46" x14ac:dyDescent="0.2">
      <c r="B91" t="s">
        <v>583</v>
      </c>
      <c r="C91" s="26">
        <v>44763</v>
      </c>
      <c r="D91" s="69">
        <v>0.20102800000000001</v>
      </c>
      <c r="E91" s="69">
        <v>55.457999999999998</v>
      </c>
      <c r="F91" s="69">
        <v>18.4406</v>
      </c>
      <c r="G91" s="69">
        <v>25.859100000000002</v>
      </c>
      <c r="H91" s="69">
        <v>-4.8199999999999996E-3</v>
      </c>
      <c r="I91" s="69">
        <v>7.6049999999999998E-3</v>
      </c>
      <c r="J91" s="69">
        <v>3.0426000000000002E-2</v>
      </c>
      <c r="K91" s="69">
        <v>5.4997999999999998E-2</v>
      </c>
      <c r="L91" s="69">
        <v>6.9966E-2</v>
      </c>
      <c r="M91" s="69">
        <v>100.117</v>
      </c>
      <c r="O91" t="s">
        <v>135</v>
      </c>
      <c r="P91" s="64">
        <v>12</v>
      </c>
      <c r="Q91" t="s">
        <v>393</v>
      </c>
      <c r="R91" s="22" t="s">
        <v>355</v>
      </c>
      <c r="S91" s="26">
        <v>44762</v>
      </c>
      <c r="T91" s="69">
        <v>43.970399999999998</v>
      </c>
      <c r="U91" s="69">
        <v>3.6598199999999999</v>
      </c>
      <c r="V91" s="69">
        <v>8.1536100000000005</v>
      </c>
      <c r="W91" s="69">
        <v>1.18E-4</v>
      </c>
      <c r="X91" s="69">
        <v>3.4663413345979652</v>
      </c>
      <c r="Y91" s="69">
        <v>4.9739030638695256</v>
      </c>
      <c r="Z91" s="69">
        <v>11.896000000000001</v>
      </c>
      <c r="AA91" s="69">
        <v>0.15621599999999999</v>
      </c>
      <c r="AB91" s="69">
        <v>22.0502</v>
      </c>
      <c r="AC91" s="69">
        <v>0.60215300000000005</v>
      </c>
      <c r="AD91" s="69">
        <f t="shared" si="14"/>
        <v>98.928761398467486</v>
      </c>
      <c r="AF91" s="11">
        <f t="shared" si="15"/>
        <v>0.72755266082876224</v>
      </c>
      <c r="AG91" s="11"/>
      <c r="AH91" s="11">
        <f t="shared" si="20"/>
        <v>6.4818779417831082E-2</v>
      </c>
      <c r="AI91" s="11">
        <f t="shared" si="21"/>
        <v>0.52376512134266717</v>
      </c>
      <c r="AJ91" s="11">
        <f t="shared" si="22"/>
        <v>2.2913191562621777E-3</v>
      </c>
      <c r="AK91" s="11">
        <f t="shared" si="23"/>
        <v>0.40912478008323949</v>
      </c>
      <c r="AL91" s="104">
        <v>1.6650615035084937</v>
      </c>
      <c r="AM91" s="104">
        <v>0.10423689291054125</v>
      </c>
      <c r="AN91" s="104">
        <v>0.3638730499709128</v>
      </c>
      <c r="AO91" s="104">
        <v>0.10976006132875687</v>
      </c>
      <c r="AP91" s="104">
        <v>0.14172595084908277</v>
      </c>
      <c r="AQ91" s="104">
        <v>0.67157681876350572</v>
      </c>
      <c r="AR91" s="104">
        <v>5.0099583644835216E-3</v>
      </c>
      <c r="AS91" s="104">
        <v>0.8945493727897661</v>
      </c>
      <c r="AT91" s="104">
        <v>4.420639151445669E-2</v>
      </c>
    </row>
    <row r="92" spans="2:46" x14ac:dyDescent="0.2">
      <c r="B92" t="s">
        <v>583</v>
      </c>
      <c r="C92" s="26">
        <v>44763</v>
      </c>
      <c r="D92" s="69">
        <v>0.205682</v>
      </c>
      <c r="E92" s="69">
        <v>55.5291</v>
      </c>
      <c r="F92" s="69">
        <v>18.4862</v>
      </c>
      <c r="G92" s="69">
        <v>25.7151</v>
      </c>
      <c r="H92" s="69">
        <v>7.5440000000000004E-3</v>
      </c>
      <c r="I92" s="69">
        <v>1.8129999999999999E-3</v>
      </c>
      <c r="J92" s="69">
        <v>3.5222000000000003E-2</v>
      </c>
      <c r="K92" s="69">
        <v>4.4838000000000003E-2</v>
      </c>
      <c r="L92" s="69">
        <v>8.0829999999999999E-2</v>
      </c>
      <c r="M92" s="69">
        <v>100.10599999999999</v>
      </c>
      <c r="O92" t="s">
        <v>135</v>
      </c>
      <c r="P92" s="64">
        <v>12</v>
      </c>
      <c r="Q92" t="s">
        <v>142</v>
      </c>
      <c r="R92" s="22" t="s">
        <v>98</v>
      </c>
      <c r="S92" s="26">
        <v>44762</v>
      </c>
      <c r="T92" s="69">
        <v>48.405999999999999</v>
      </c>
      <c r="U92" s="69">
        <v>1.97933</v>
      </c>
      <c r="V92" s="69">
        <v>4.7328999999999999</v>
      </c>
      <c r="W92" s="69">
        <v>7.9230999999999996E-2</v>
      </c>
      <c r="X92" s="69">
        <v>3.4362537370393627</v>
      </c>
      <c r="Y92" s="69">
        <v>3.3631094755197224</v>
      </c>
      <c r="Z92" s="69">
        <v>14.419600000000001</v>
      </c>
      <c r="AA92" s="69">
        <v>0.118093</v>
      </c>
      <c r="AB92" s="69">
        <v>22.3733</v>
      </c>
      <c r="AC92" s="69">
        <v>0.42377500000000001</v>
      </c>
      <c r="AD92" s="69">
        <f t="shared" si="14"/>
        <v>99.331592212559087</v>
      </c>
      <c r="AF92" s="11">
        <f t="shared" si="15"/>
        <v>0.79911692868766582</v>
      </c>
      <c r="AG92" s="11"/>
      <c r="AH92" s="11">
        <f t="shared" si="20"/>
        <v>4.4751476661305765E-2</v>
      </c>
      <c r="AI92" s="11">
        <f t="shared" si="21"/>
        <v>0.52960648304969882</v>
      </c>
      <c r="AJ92" s="11">
        <f t="shared" si="22"/>
        <v>1.7686710292515403E-3</v>
      </c>
      <c r="AK92" s="11">
        <f t="shared" si="23"/>
        <v>0.42387336925974395</v>
      </c>
      <c r="AL92" s="104">
        <v>1.8051147697366119</v>
      </c>
      <c r="AM92" s="104">
        <v>5.5515684399306049E-2</v>
      </c>
      <c r="AN92" s="104">
        <v>0.20799986092391612</v>
      </c>
      <c r="AO92" s="104">
        <v>0.1071504501539436</v>
      </c>
      <c r="AP92" s="104">
        <v>9.4368885628868249E-2</v>
      </c>
      <c r="AQ92" s="104">
        <v>0.80164800164547956</v>
      </c>
      <c r="AR92" s="104">
        <v>3.7296537796449383E-3</v>
      </c>
      <c r="AS92" s="104">
        <v>0.89383547737503144</v>
      </c>
      <c r="AT92" s="104">
        <v>3.0637216357197419E-2</v>
      </c>
    </row>
    <row r="93" spans="2:46" x14ac:dyDescent="0.2">
      <c r="B93" t="s">
        <v>583</v>
      </c>
      <c r="C93" s="26">
        <v>44763</v>
      </c>
      <c r="D93" s="69">
        <v>0.20405000000000001</v>
      </c>
      <c r="E93" s="69">
        <v>55.282699999999998</v>
      </c>
      <c r="F93" s="69">
        <v>18.4495</v>
      </c>
      <c r="G93" s="69">
        <v>25.681999999999999</v>
      </c>
      <c r="H93" s="69">
        <v>3.9100000000000003E-3</v>
      </c>
      <c r="I93" s="69" t="s">
        <v>16</v>
      </c>
      <c r="J93" s="69">
        <v>3.6022999999999999E-2</v>
      </c>
      <c r="K93" s="69">
        <v>4.8478E-2</v>
      </c>
      <c r="L93" s="69">
        <v>6.4560000000000006E-2</v>
      </c>
      <c r="M93" s="69">
        <v>99.765100000000004</v>
      </c>
      <c r="O93" t="s">
        <v>135</v>
      </c>
      <c r="P93" s="64">
        <v>12</v>
      </c>
      <c r="Q93" t="s">
        <v>394</v>
      </c>
      <c r="R93" s="22" t="s">
        <v>355</v>
      </c>
      <c r="S93" s="26">
        <v>44762</v>
      </c>
      <c r="T93" s="69">
        <v>39.947299999999998</v>
      </c>
      <c r="U93" s="69">
        <v>5.7396000000000003</v>
      </c>
      <c r="V93" s="69">
        <v>10.8284</v>
      </c>
      <c r="W93" s="69">
        <v>-2.5000000000000001E-4</v>
      </c>
      <c r="X93" s="69">
        <v>3.4550775626048851</v>
      </c>
      <c r="Y93" s="69">
        <v>5.6534843307420042</v>
      </c>
      <c r="Z93" s="69">
        <v>10.251300000000001</v>
      </c>
      <c r="AA93" s="69">
        <v>0.142655</v>
      </c>
      <c r="AB93" s="69">
        <v>21.996300000000002</v>
      </c>
      <c r="AC93" s="69">
        <v>0.62043499999999996</v>
      </c>
      <c r="AD93" s="69">
        <f t="shared" si="14"/>
        <v>98.634301893346901</v>
      </c>
      <c r="AF93" s="11">
        <f t="shared" si="15"/>
        <v>0.68148039960487461</v>
      </c>
      <c r="AG93" s="11"/>
      <c r="AH93" s="11">
        <f t="shared" si="20"/>
        <v>7.2257071836964185E-2</v>
      </c>
      <c r="AI93" s="11">
        <f t="shared" si="21"/>
        <v>0.52542034363752321</v>
      </c>
      <c r="AJ93" s="11">
        <f t="shared" si="22"/>
        <v>2.052143396796902E-3</v>
      </c>
      <c r="AK93" s="11">
        <f t="shared" si="23"/>
        <v>0.40027044112871557</v>
      </c>
      <c r="AL93" s="104">
        <v>1.5314236340101537</v>
      </c>
      <c r="AM93" s="104">
        <v>0.16549367829203793</v>
      </c>
      <c r="AN93" s="104">
        <v>0.48921785274245444</v>
      </c>
      <c r="AO93" s="104">
        <v>0.11075640911166849</v>
      </c>
      <c r="AP93" s="104">
        <v>0.16308210391749686</v>
      </c>
      <c r="AQ93" s="104">
        <v>0.58588413100739345</v>
      </c>
      <c r="AR93" s="104">
        <v>4.6316278003232479E-3</v>
      </c>
      <c r="AS93" s="104">
        <v>0.90339871262070859</v>
      </c>
      <c r="AT93" s="104">
        <v>4.6111850497763576E-2</v>
      </c>
    </row>
    <row r="94" spans="2:46" x14ac:dyDescent="0.2">
      <c r="B94" t="s">
        <v>583</v>
      </c>
      <c r="C94" s="26">
        <v>44763</v>
      </c>
      <c r="D94" s="69">
        <v>0.187058</v>
      </c>
      <c r="E94" s="69">
        <v>55.313600000000001</v>
      </c>
      <c r="F94" s="69">
        <v>18.417999999999999</v>
      </c>
      <c r="G94" s="69">
        <v>25.722100000000001</v>
      </c>
      <c r="H94" s="69">
        <v>1E-3</v>
      </c>
      <c r="I94" s="69">
        <v>-1.3799999999999999E-3</v>
      </c>
      <c r="J94" s="69">
        <v>2.9492999999999998E-2</v>
      </c>
      <c r="K94" s="69">
        <v>5.0784000000000003E-2</v>
      </c>
      <c r="L94" s="69">
        <v>6.9380999999999998E-2</v>
      </c>
      <c r="M94" s="69">
        <v>99.790099999999995</v>
      </c>
      <c r="O94" t="s">
        <v>135</v>
      </c>
      <c r="P94" s="64">
        <v>12</v>
      </c>
      <c r="Q94" t="s">
        <v>143</v>
      </c>
      <c r="R94" s="22" t="s">
        <v>98</v>
      </c>
      <c r="S94" s="26">
        <v>44762</v>
      </c>
      <c r="T94" s="69">
        <v>45.627699999999997</v>
      </c>
      <c r="U94" s="69">
        <v>2.5510299999999999</v>
      </c>
      <c r="V94" s="69">
        <v>7.0220200000000004</v>
      </c>
      <c r="W94" s="69">
        <v>4.0787999999999998E-2</v>
      </c>
      <c r="X94" s="69">
        <v>3.6877801214142565</v>
      </c>
      <c r="Y94" s="69">
        <v>4.9918070279148044</v>
      </c>
      <c r="Z94" s="69">
        <v>11.7904</v>
      </c>
      <c r="AA94" s="69">
        <v>0.202181</v>
      </c>
      <c r="AB94" s="69">
        <v>22.175899999999999</v>
      </c>
      <c r="AC94" s="69">
        <v>0.78745299999999996</v>
      </c>
      <c r="AD94" s="69">
        <f t="shared" si="14"/>
        <v>98.877059149329042</v>
      </c>
      <c r="AF94" s="11">
        <f t="shared" si="15"/>
        <v>0.71987732771710089</v>
      </c>
      <c r="AG94" s="11"/>
      <c r="AH94" s="11">
        <f t="shared" si="20"/>
        <v>6.6337460810064544E-2</v>
      </c>
      <c r="AI94" s="11">
        <f t="shared" si="21"/>
        <v>0.51105142028518036</v>
      </c>
      <c r="AJ94" s="11">
        <f t="shared" si="22"/>
        <v>3.0241124579506447E-3</v>
      </c>
      <c r="AK94" s="11">
        <f t="shared" si="23"/>
        <v>0.41958700644680447</v>
      </c>
      <c r="AL94" s="104">
        <v>1.7267767155666138</v>
      </c>
      <c r="AM94" s="104">
        <v>7.2613110381708521E-2</v>
      </c>
      <c r="AN94" s="104">
        <v>0.31318414043260367</v>
      </c>
      <c r="AO94" s="104">
        <v>0.11670132230637137</v>
      </c>
      <c r="AP94" s="104">
        <v>0.1421502387160517</v>
      </c>
      <c r="AQ94" s="104">
        <v>0.66521345275484789</v>
      </c>
      <c r="AR94" s="104">
        <v>6.4801742869339688E-3</v>
      </c>
      <c r="AS94" s="104">
        <v>0.89910576015773125</v>
      </c>
      <c r="AT94" s="104">
        <v>5.7775085397137854E-2</v>
      </c>
    </row>
    <row r="95" spans="2:46" x14ac:dyDescent="0.2">
      <c r="B95" t="s">
        <v>584</v>
      </c>
      <c r="C95" s="26">
        <v>44762</v>
      </c>
      <c r="D95" s="69">
        <v>0.18696699999999999</v>
      </c>
      <c r="E95" s="69">
        <v>55.4099</v>
      </c>
      <c r="F95" s="69">
        <v>18.452999999999999</v>
      </c>
      <c r="G95" s="69">
        <v>25.523199999999999</v>
      </c>
      <c r="H95" s="69">
        <v>1.5284000000000001E-2</v>
      </c>
      <c r="I95" s="69">
        <v>-1.9300000000000001E-3</v>
      </c>
      <c r="J95" s="69">
        <v>3.1967000000000002E-2</v>
      </c>
      <c r="K95" s="69">
        <v>6.2625E-2</v>
      </c>
      <c r="L95" s="69">
        <v>7.4164999999999995E-2</v>
      </c>
      <c r="M95" s="69">
        <v>99.755099999999999</v>
      </c>
      <c r="O95" t="s">
        <v>135</v>
      </c>
      <c r="P95" s="64">
        <v>12</v>
      </c>
      <c r="Q95" t="s">
        <v>395</v>
      </c>
      <c r="R95" s="22" t="s">
        <v>355</v>
      </c>
      <c r="S95" s="26">
        <v>44762</v>
      </c>
      <c r="T95" s="69">
        <v>41.525100000000002</v>
      </c>
      <c r="U95" s="69">
        <v>4.9410600000000002</v>
      </c>
      <c r="V95" s="69">
        <v>9.8087199999999992</v>
      </c>
      <c r="W95" s="69">
        <v>4.6500000000000003E-4</v>
      </c>
      <c r="X95" s="69">
        <v>3.7056891255407081</v>
      </c>
      <c r="Y95" s="69">
        <v>4.9783394999471415</v>
      </c>
      <c r="Z95" s="69">
        <v>10.7691</v>
      </c>
      <c r="AA95" s="69">
        <v>0.12725</v>
      </c>
      <c r="AB95" s="69">
        <v>22.194500000000001</v>
      </c>
      <c r="AC95" s="69">
        <v>0.56836299999999995</v>
      </c>
      <c r="AD95" s="69">
        <f t="shared" si="14"/>
        <v>98.618586625487865</v>
      </c>
      <c r="AF95" s="11">
        <f t="shared" si="15"/>
        <v>0.70109987884903435</v>
      </c>
      <c r="AG95" s="11"/>
      <c r="AH95" s="11">
        <f t="shared" si="20"/>
        <v>6.4204876499819027E-2</v>
      </c>
      <c r="AI95" s="11">
        <f t="shared" si="21"/>
        <v>0.5264095406799506</v>
      </c>
      <c r="AJ95" s="11">
        <f t="shared" si="22"/>
        <v>1.8471315946487299E-3</v>
      </c>
      <c r="AK95" s="11">
        <f t="shared" si="23"/>
        <v>0.40753845122558169</v>
      </c>
      <c r="AL95" s="104">
        <v>1.5866287904082303</v>
      </c>
      <c r="AM95" s="104">
        <v>0.14199617278016122</v>
      </c>
      <c r="AN95" s="104">
        <v>0.44167932842164209</v>
      </c>
      <c r="AO95" s="104">
        <v>0.11839593133992005</v>
      </c>
      <c r="AP95" s="104">
        <v>0.14313022452151089</v>
      </c>
      <c r="AQ95" s="104">
        <v>0.61343553654063343</v>
      </c>
      <c r="AR95" s="104">
        <v>4.1177613644906609E-3</v>
      </c>
      <c r="AS95" s="104">
        <v>0.90851463634901231</v>
      </c>
      <c r="AT95" s="104">
        <v>4.2101618274399191E-2</v>
      </c>
    </row>
    <row r="96" spans="2:46" x14ac:dyDescent="0.2">
      <c r="B96" t="s">
        <v>584</v>
      </c>
      <c r="C96" s="26">
        <v>44762</v>
      </c>
      <c r="D96" s="69">
        <v>0.20347999999999999</v>
      </c>
      <c r="E96" s="69">
        <v>55.321199999999997</v>
      </c>
      <c r="F96" s="69">
        <v>18.595099999999999</v>
      </c>
      <c r="G96" s="69">
        <v>25.514299999999999</v>
      </c>
      <c r="H96" s="69">
        <v>1.8374999999999999E-2</v>
      </c>
      <c r="I96" s="69">
        <v>-9.3999999999999997E-4</v>
      </c>
      <c r="J96" s="69">
        <v>3.7048999999999999E-2</v>
      </c>
      <c r="K96" s="69">
        <v>6.4838999999999994E-2</v>
      </c>
      <c r="L96" s="69">
        <v>7.3343000000000005E-2</v>
      </c>
      <c r="M96" s="69">
        <v>99.826800000000006</v>
      </c>
      <c r="O96" t="s">
        <v>135</v>
      </c>
      <c r="P96" s="64">
        <v>12</v>
      </c>
      <c r="Q96" t="s">
        <v>144</v>
      </c>
      <c r="R96" s="22" t="s">
        <v>98</v>
      </c>
      <c r="S96" s="26">
        <v>44762</v>
      </c>
      <c r="T96" s="69">
        <v>46.765599999999999</v>
      </c>
      <c r="U96" s="69">
        <v>2.4084500000000002</v>
      </c>
      <c r="V96" s="69">
        <v>6.0585399999999998</v>
      </c>
      <c r="W96" s="69">
        <v>4.2511E-2</v>
      </c>
      <c r="X96" s="69">
        <v>3.2228425046600315</v>
      </c>
      <c r="Y96" s="69">
        <v>4.3575339243621407</v>
      </c>
      <c r="Z96" s="69">
        <v>12.66</v>
      </c>
      <c r="AA96" s="69">
        <v>0.17938100000000001</v>
      </c>
      <c r="AB96" s="69">
        <v>22.4756</v>
      </c>
      <c r="AC96" s="69">
        <v>0.74240700000000004</v>
      </c>
      <c r="AD96" s="69">
        <f t="shared" si="14"/>
        <v>98.912865429022176</v>
      </c>
      <c r="AF96" s="11">
        <f t="shared" si="15"/>
        <v>0.75958337162581446</v>
      </c>
      <c r="AG96" s="11"/>
      <c r="AH96" s="11">
        <f t="shared" si="20"/>
        <v>5.8323879770960631E-2</v>
      </c>
      <c r="AI96" s="11">
        <f t="shared" si="21"/>
        <v>0.51066533765188704</v>
      </c>
      <c r="AJ96" s="11">
        <f t="shared" si="22"/>
        <v>2.7023314212970911E-3</v>
      </c>
      <c r="AK96" s="11">
        <f t="shared" si="23"/>
        <v>0.42830845115585525</v>
      </c>
      <c r="AL96" s="104">
        <v>1.7608439606737254</v>
      </c>
      <c r="AM96" s="104">
        <v>6.8206201531854568E-2</v>
      </c>
      <c r="AN96" s="104">
        <v>0.26883910064129196</v>
      </c>
      <c r="AO96" s="104">
        <v>0.10146975124719927</v>
      </c>
      <c r="AP96" s="104">
        <v>0.12345745985585216</v>
      </c>
      <c r="AQ96" s="104">
        <v>0.71064539310539665</v>
      </c>
      <c r="AR96" s="104">
        <v>5.7201779832229864E-3</v>
      </c>
      <c r="AS96" s="104">
        <v>0.90662475854056657</v>
      </c>
      <c r="AT96" s="104">
        <v>5.4193196420890211E-2</v>
      </c>
    </row>
    <row r="97" spans="2:46" x14ac:dyDescent="0.2">
      <c r="B97" t="s">
        <v>585</v>
      </c>
      <c r="C97" s="26">
        <v>44762</v>
      </c>
      <c r="D97" s="69">
        <v>0.17834</v>
      </c>
      <c r="E97" s="69">
        <v>55.729100000000003</v>
      </c>
      <c r="F97" s="69">
        <v>18.520700000000001</v>
      </c>
      <c r="G97" s="69">
        <v>25.632200000000001</v>
      </c>
      <c r="H97" s="69">
        <v>1.1462E-2</v>
      </c>
      <c r="I97" s="69" t="s">
        <v>16</v>
      </c>
      <c r="J97" s="69">
        <v>2.8132000000000001E-2</v>
      </c>
      <c r="K97" s="69">
        <v>6.9203000000000001E-2</v>
      </c>
      <c r="L97" s="69">
        <v>7.8932000000000002E-2</v>
      </c>
      <c r="M97" s="69">
        <v>100.24299999999999</v>
      </c>
      <c r="O97" t="s">
        <v>135</v>
      </c>
      <c r="P97" s="64">
        <v>12</v>
      </c>
      <c r="Q97" t="s">
        <v>396</v>
      </c>
      <c r="R97" s="22" t="s">
        <v>355</v>
      </c>
      <c r="S97" s="26">
        <v>44762</v>
      </c>
      <c r="T97" s="69">
        <v>40.161200000000001</v>
      </c>
      <c r="U97" s="69">
        <v>5.4061300000000001</v>
      </c>
      <c r="V97" s="69">
        <v>10.3308</v>
      </c>
      <c r="W97" s="69">
        <v>3.241E-3</v>
      </c>
      <c r="X97" s="69">
        <v>2.7576438292873973</v>
      </c>
      <c r="Y97" s="69">
        <v>6.3784388510862602</v>
      </c>
      <c r="Z97" s="69">
        <v>10.631600000000001</v>
      </c>
      <c r="AA97" s="69">
        <v>0.13029299999999999</v>
      </c>
      <c r="AB97" s="69">
        <v>22.202200000000001</v>
      </c>
      <c r="AC97" s="69">
        <v>0.56304500000000002</v>
      </c>
      <c r="AD97" s="69">
        <f t="shared" si="14"/>
        <v>98.564591680373667</v>
      </c>
      <c r="AF97" s="11">
        <f t="shared" si="15"/>
        <v>0.69046617448127923</v>
      </c>
      <c r="AG97" s="11"/>
      <c r="AH97" s="11">
        <f t="shared" si="20"/>
        <v>8.1311436049776004E-2</v>
      </c>
      <c r="AI97" s="11">
        <f t="shared" si="21"/>
        <v>0.51384887734958573</v>
      </c>
      <c r="AJ97" s="11">
        <f t="shared" si="22"/>
        <v>1.8694543292178554E-3</v>
      </c>
      <c r="AK97" s="11">
        <f t="shared" si="23"/>
        <v>0.40297023227142043</v>
      </c>
      <c r="AL97" s="104">
        <v>1.5395530156570365</v>
      </c>
      <c r="AM97" s="104">
        <v>0.15587135850895992</v>
      </c>
      <c r="AN97" s="104">
        <v>0.46671527455247608</v>
      </c>
      <c r="AO97" s="104">
        <v>8.83953240878802E-2</v>
      </c>
      <c r="AP97" s="104">
        <v>0.18398590909641141</v>
      </c>
      <c r="AQ97" s="104">
        <v>0.60759119867459066</v>
      </c>
      <c r="AR97" s="104">
        <v>4.2300723119047248E-3</v>
      </c>
      <c r="AS97" s="104">
        <v>0.91181324700578326</v>
      </c>
      <c r="AT97" s="104">
        <v>4.1844600104956359E-2</v>
      </c>
    </row>
    <row r="98" spans="2:46" x14ac:dyDescent="0.2">
      <c r="B98" t="s">
        <v>585</v>
      </c>
      <c r="C98" s="26">
        <v>44762</v>
      </c>
      <c r="D98" s="69">
        <v>0.180476</v>
      </c>
      <c r="E98" s="69">
        <v>55.449199999999998</v>
      </c>
      <c r="F98" s="69">
        <v>18.338699999999999</v>
      </c>
      <c r="G98" s="69">
        <v>25.522400000000001</v>
      </c>
      <c r="H98" s="69">
        <v>3.3649999999999999E-3</v>
      </c>
      <c r="I98" s="69">
        <v>6.3699999999999998E-4</v>
      </c>
      <c r="J98" s="69">
        <v>3.2350999999999998E-2</v>
      </c>
      <c r="K98" s="69">
        <v>8.5663000000000003E-2</v>
      </c>
      <c r="L98" s="69">
        <v>7.1717000000000003E-2</v>
      </c>
      <c r="M98" s="69">
        <v>99.6845</v>
      </c>
      <c r="O98" t="s">
        <v>135</v>
      </c>
      <c r="P98" s="64">
        <v>12</v>
      </c>
      <c r="Q98" t="s">
        <v>145</v>
      </c>
      <c r="R98" s="22" t="s">
        <v>98</v>
      </c>
      <c r="S98" s="26">
        <v>44762</v>
      </c>
      <c r="T98" s="69">
        <v>46.994700000000002</v>
      </c>
      <c r="U98" s="69">
        <v>2.26634</v>
      </c>
      <c r="V98" s="69">
        <v>6.00692</v>
      </c>
      <c r="W98" s="69">
        <v>5.0487999999999998E-2</v>
      </c>
      <c r="X98" s="69">
        <v>3.3362994235890349</v>
      </c>
      <c r="Y98" s="69">
        <v>4.3923424338696382</v>
      </c>
      <c r="Z98" s="69">
        <v>13.1066</v>
      </c>
      <c r="AA98" s="69">
        <v>0.13542599999999999</v>
      </c>
      <c r="AB98" s="69">
        <v>22.213699999999999</v>
      </c>
      <c r="AC98" s="69">
        <v>0.66458899999999999</v>
      </c>
      <c r="AD98" s="69">
        <f t="shared" si="14"/>
        <v>99.167404857458678</v>
      </c>
      <c r="AF98" s="11">
        <f t="shared" si="15"/>
        <v>0.76224042030696137</v>
      </c>
      <c r="AG98" s="11"/>
      <c r="AH98" s="11">
        <f t="shared" si="20"/>
        <v>5.8365959895504568E-2</v>
      </c>
      <c r="AI98" s="11">
        <f t="shared" si="21"/>
        <v>0.51934277405714258</v>
      </c>
      <c r="AJ98" s="11">
        <f t="shared" si="22"/>
        <v>2.0254523639769593E-3</v>
      </c>
      <c r="AK98" s="11">
        <f t="shared" si="23"/>
        <v>0.42026581368337601</v>
      </c>
      <c r="AL98" s="104">
        <v>1.7631704142670397</v>
      </c>
      <c r="AM98" s="104">
        <v>6.3953208849828705E-2</v>
      </c>
      <c r="AN98" s="104">
        <v>0.26559955877119529</v>
      </c>
      <c r="AO98" s="104">
        <v>0.1046679167383231</v>
      </c>
      <c r="AP98" s="104">
        <v>0.12400060328890279</v>
      </c>
      <c r="AQ98" s="104">
        <v>0.73309512509046071</v>
      </c>
      <c r="AR98" s="104">
        <v>4.3031471685848477E-3</v>
      </c>
      <c r="AS98" s="104">
        <v>0.89286999702808056</v>
      </c>
      <c r="AT98" s="104">
        <v>4.8340028797583826E-2</v>
      </c>
    </row>
    <row r="99" spans="2:46" x14ac:dyDescent="0.2">
      <c r="B99" t="s">
        <v>585</v>
      </c>
      <c r="C99" s="26">
        <v>44762</v>
      </c>
      <c r="D99" s="69">
        <v>0.18277199999999999</v>
      </c>
      <c r="E99" s="69">
        <v>55.2151</v>
      </c>
      <c r="F99" s="69">
        <v>18.435099999999998</v>
      </c>
      <c r="G99" s="69">
        <v>25.467400000000001</v>
      </c>
      <c r="H99" s="69">
        <v>1.2642E-2</v>
      </c>
      <c r="I99" s="69">
        <v>3.692E-3</v>
      </c>
      <c r="J99" s="69">
        <v>3.2897999999999997E-2</v>
      </c>
      <c r="K99" s="69">
        <v>6.7729999999999999E-2</v>
      </c>
      <c r="L99" s="69">
        <v>7.1704000000000004E-2</v>
      </c>
      <c r="M99" s="69">
        <v>99.489000000000004</v>
      </c>
      <c r="O99" t="s">
        <v>135</v>
      </c>
      <c r="P99" s="64">
        <v>12</v>
      </c>
      <c r="Q99" t="s">
        <v>397</v>
      </c>
      <c r="R99" s="22" t="s">
        <v>355</v>
      </c>
      <c r="S99" s="26">
        <v>44762</v>
      </c>
      <c r="T99" s="69">
        <v>39.955100000000002</v>
      </c>
      <c r="U99" s="69">
        <v>5.7065099999999997</v>
      </c>
      <c r="V99" s="69">
        <v>10.8497</v>
      </c>
      <c r="W99" s="69">
        <v>-1.66E-3</v>
      </c>
      <c r="X99" s="69">
        <v>3.4317406555985692</v>
      </c>
      <c r="Y99" s="69">
        <v>5.7923234029747004</v>
      </c>
      <c r="Z99" s="69">
        <v>10.321099999999999</v>
      </c>
      <c r="AA99" s="69">
        <v>0.12103</v>
      </c>
      <c r="AB99" s="69">
        <v>22.120100000000001</v>
      </c>
      <c r="AC99" s="69">
        <v>0.56387799999999999</v>
      </c>
      <c r="AD99" s="69">
        <f t="shared" si="14"/>
        <v>98.859822058573272</v>
      </c>
      <c r="AF99" s="11">
        <f t="shared" si="15"/>
        <v>0.68038593125813729</v>
      </c>
      <c r="AG99" s="11"/>
      <c r="AH99" s="11">
        <f t="shared" si="20"/>
        <v>7.3620865911998568E-2</v>
      </c>
      <c r="AI99" s="11">
        <f t="shared" si="21"/>
        <v>0.52435756256425892</v>
      </c>
      <c r="AJ99" s="11">
        <f t="shared" si="22"/>
        <v>1.7314011185485115E-3</v>
      </c>
      <c r="AK99" s="11">
        <f t="shared" si="23"/>
        <v>0.40029017040519388</v>
      </c>
      <c r="AL99" s="104">
        <v>1.5287674114631638</v>
      </c>
      <c r="AM99" s="104">
        <v>0.16422211642665746</v>
      </c>
      <c r="AN99" s="104">
        <v>0.48923443461708166</v>
      </c>
      <c r="AO99" s="104">
        <v>0.1097960726032053</v>
      </c>
      <c r="AP99" s="104">
        <v>0.16676472629016209</v>
      </c>
      <c r="AQ99" s="104">
        <v>0.58873527515627844</v>
      </c>
      <c r="AR99" s="104">
        <v>3.921940200735473E-3</v>
      </c>
      <c r="AS99" s="104">
        <v>0.90673044764317323</v>
      </c>
      <c r="AT99" s="104">
        <v>4.1827575599542102E-2</v>
      </c>
    </row>
    <row r="100" spans="2:46" x14ac:dyDescent="0.2">
      <c r="B100" t="s">
        <v>586</v>
      </c>
      <c r="C100" s="26">
        <v>44838</v>
      </c>
      <c r="D100" s="69">
        <v>0.18915799999999999</v>
      </c>
      <c r="E100" s="69">
        <v>55.5792</v>
      </c>
      <c r="F100" s="69">
        <v>18.505800000000001</v>
      </c>
      <c r="G100" s="69">
        <v>26.081199999999999</v>
      </c>
      <c r="H100" s="69">
        <v>4.3030000000000004E-3</v>
      </c>
      <c r="I100" s="69">
        <v>1.2123E-2</v>
      </c>
      <c r="J100" s="69">
        <v>4.0765999999999997E-2</v>
      </c>
      <c r="K100" s="69">
        <v>5.2289000000000002E-2</v>
      </c>
      <c r="L100" s="69">
        <v>6.8060999999999997E-2</v>
      </c>
      <c r="M100" s="69">
        <v>100.533</v>
      </c>
      <c r="O100" t="s">
        <v>135</v>
      </c>
      <c r="P100" s="64">
        <v>12</v>
      </c>
      <c r="Q100" t="s">
        <v>146</v>
      </c>
      <c r="R100" s="22" t="s">
        <v>98</v>
      </c>
      <c r="S100" s="26">
        <v>44762</v>
      </c>
      <c r="T100" s="69">
        <v>45.520499999999998</v>
      </c>
      <c r="U100" s="69">
        <v>2.8883399999999999</v>
      </c>
      <c r="V100" s="69">
        <v>6.9062900000000003</v>
      </c>
      <c r="W100" s="69">
        <v>9.1850000000000005E-3</v>
      </c>
      <c r="X100" s="69">
        <v>3.851082119472923</v>
      </c>
      <c r="Y100" s="69">
        <v>4.7037516071076482</v>
      </c>
      <c r="Z100" s="69">
        <v>11.8948</v>
      </c>
      <c r="AA100" s="69">
        <v>0.17572499999999999</v>
      </c>
      <c r="AB100" s="69">
        <v>22.259</v>
      </c>
      <c r="AC100" s="69">
        <v>0.71336500000000003</v>
      </c>
      <c r="AD100" s="69">
        <f t="shared" si="14"/>
        <v>98.922038726580567</v>
      </c>
      <c r="AF100" s="11">
        <f t="shared" si="15"/>
        <v>0.72401457483783405</v>
      </c>
      <c r="AG100" s="11"/>
      <c r="AH100" s="11">
        <f t="shared" si="20"/>
        <v>6.2503149333374974E-2</v>
      </c>
      <c r="AI100" s="11">
        <f t="shared" si="21"/>
        <v>0.51375160264922914</v>
      </c>
      <c r="AJ100" s="11">
        <f t="shared" si="22"/>
        <v>2.6281346611740425E-3</v>
      </c>
      <c r="AK100" s="11">
        <f t="shared" si="23"/>
        <v>0.42111711335622187</v>
      </c>
      <c r="AL100" s="104">
        <v>1.7225805101092979</v>
      </c>
      <c r="AM100" s="104">
        <v>8.2207736008784366E-2</v>
      </c>
      <c r="AN100" s="104">
        <v>0.30799765434636167</v>
      </c>
      <c r="AO100" s="104">
        <v>0.12185923192274346</v>
      </c>
      <c r="AP100" s="104">
        <v>0.13393654257016055</v>
      </c>
      <c r="AQ100" s="104">
        <v>0.67104945417307105</v>
      </c>
      <c r="AR100" s="104">
        <v>5.6317685377573678E-3</v>
      </c>
      <c r="AS100" s="104">
        <v>0.90240205144256769</v>
      </c>
      <c r="AT100" s="104">
        <v>5.2335050889255323E-2</v>
      </c>
    </row>
    <row r="101" spans="2:46" x14ac:dyDescent="0.2">
      <c r="B101" t="s">
        <v>586</v>
      </c>
      <c r="C101" s="26">
        <v>44838</v>
      </c>
      <c r="D101" s="69">
        <v>0.19448399999999999</v>
      </c>
      <c r="E101" s="69">
        <v>55.622999999999998</v>
      </c>
      <c r="F101" s="69">
        <v>18.442299999999999</v>
      </c>
      <c r="G101" s="69">
        <v>26.098800000000001</v>
      </c>
      <c r="H101" s="69">
        <v>-5.77E-3</v>
      </c>
      <c r="I101" s="69">
        <v>-8.9999999999999998E-4</v>
      </c>
      <c r="J101" s="69">
        <v>2.9388999999999998E-2</v>
      </c>
      <c r="K101" s="69">
        <v>5.9163E-2</v>
      </c>
      <c r="L101" s="69">
        <v>7.7831999999999998E-2</v>
      </c>
      <c r="M101" s="69">
        <v>100.518</v>
      </c>
      <c r="O101" t="s">
        <v>135</v>
      </c>
      <c r="P101" s="64">
        <v>12</v>
      </c>
      <c r="Q101" t="s">
        <v>398</v>
      </c>
      <c r="R101" s="22" t="s">
        <v>355</v>
      </c>
      <c r="S101" s="26">
        <v>44762</v>
      </c>
      <c r="T101" s="69">
        <v>42.127000000000002</v>
      </c>
      <c r="U101" s="69">
        <v>5.0173800000000002</v>
      </c>
      <c r="V101" s="69">
        <v>9.1341400000000004</v>
      </c>
      <c r="W101" s="69">
        <v>-3.3300000000000001E-3</v>
      </c>
      <c r="X101" s="69">
        <v>4.1922954248620288</v>
      </c>
      <c r="Y101" s="69">
        <v>4.3550858775489392</v>
      </c>
      <c r="Z101" s="69">
        <v>11.001899999999999</v>
      </c>
      <c r="AA101" s="69">
        <v>0.129772</v>
      </c>
      <c r="AB101" s="69">
        <v>22.042000000000002</v>
      </c>
      <c r="AC101" s="69">
        <v>0.58321500000000004</v>
      </c>
      <c r="AD101" s="69">
        <f t="shared" si="14"/>
        <v>98.579458302410984</v>
      </c>
      <c r="AF101" s="11">
        <f t="shared" si="15"/>
        <v>0.70745157584752405</v>
      </c>
      <c r="AG101" s="11"/>
      <c r="AH101" s="11">
        <f t="shared" si="20"/>
        <v>5.6820590744472106E-2</v>
      </c>
      <c r="AI101" s="11">
        <f t="shared" si="21"/>
        <v>0.53182481501461309</v>
      </c>
      <c r="AJ101" s="11">
        <f t="shared" si="22"/>
        <v>1.9056650117807059E-3</v>
      </c>
      <c r="AK101" s="11">
        <f t="shared" si="23"/>
        <v>0.40944892922913412</v>
      </c>
      <c r="AL101" s="104">
        <v>1.6093677720916924</v>
      </c>
      <c r="AM101" s="104">
        <v>0.14416625921447745</v>
      </c>
      <c r="AN101" s="104">
        <v>0.41123732376214456</v>
      </c>
      <c r="AO101" s="104">
        <v>0.13392134371148642</v>
      </c>
      <c r="AP101" s="104">
        <v>0.12519116749297618</v>
      </c>
      <c r="AQ101" s="104">
        <v>0.62659559662459707</v>
      </c>
      <c r="AR101" s="104">
        <v>4.1986967145101837E-3</v>
      </c>
      <c r="AS101" s="104">
        <v>0.90212700725803596</v>
      </c>
      <c r="AT101" s="104">
        <v>4.3194833130079116E-2</v>
      </c>
    </row>
    <row r="102" spans="2:46" x14ac:dyDescent="0.2">
      <c r="B102" t="s">
        <v>586</v>
      </c>
      <c r="C102" s="26">
        <v>44838</v>
      </c>
      <c r="D102" s="69">
        <v>0.19570399999999999</v>
      </c>
      <c r="E102" s="69">
        <v>55.664400000000001</v>
      </c>
      <c r="F102" s="69">
        <v>18.425799999999999</v>
      </c>
      <c r="G102" s="69">
        <v>26.068100000000001</v>
      </c>
      <c r="H102" s="69">
        <v>4.3030000000000004E-3</v>
      </c>
      <c r="I102" s="69">
        <v>7.9260000000000008E-3</v>
      </c>
      <c r="J102" s="69">
        <v>2.5928E-2</v>
      </c>
      <c r="K102" s="69">
        <v>4.7461999999999997E-2</v>
      </c>
      <c r="L102" s="69">
        <v>6.2559000000000003E-2</v>
      </c>
      <c r="M102" s="69">
        <v>100.502</v>
      </c>
      <c r="O102" t="s">
        <v>135</v>
      </c>
      <c r="P102" s="64">
        <v>12</v>
      </c>
      <c r="Q102" t="s">
        <v>147</v>
      </c>
      <c r="R102" s="22" t="s">
        <v>98</v>
      </c>
      <c r="S102" s="26">
        <v>44762</v>
      </c>
      <c r="T102" s="69">
        <v>46.1982</v>
      </c>
      <c r="U102" s="69">
        <v>2.6661899999999998</v>
      </c>
      <c r="V102" s="69">
        <v>6.4114199999999997</v>
      </c>
      <c r="W102" s="69">
        <v>0.102287</v>
      </c>
      <c r="X102" s="69">
        <v>3.167438165419016</v>
      </c>
      <c r="Y102" s="69">
        <v>4.0176557506209978</v>
      </c>
      <c r="Z102" s="69">
        <v>12.6395</v>
      </c>
      <c r="AA102" s="69">
        <v>0.13985500000000001</v>
      </c>
      <c r="AB102" s="69">
        <v>22.7057</v>
      </c>
      <c r="AC102" s="69">
        <v>0.64751800000000004</v>
      </c>
      <c r="AD102" s="69">
        <f t="shared" si="14"/>
        <v>98.695763916040008</v>
      </c>
      <c r="AF102" s="11">
        <f t="shared" si="15"/>
        <v>0.76864323618354291</v>
      </c>
      <c r="AG102" s="11"/>
      <c r="AH102" s="11">
        <f t="shared" si="20"/>
        <v>5.3492833909437439E-2</v>
      </c>
      <c r="AI102" s="11">
        <f t="shared" si="21"/>
        <v>0.51398631760503366</v>
      </c>
      <c r="AJ102" s="11">
        <f t="shared" si="22"/>
        <v>2.095836613729465E-3</v>
      </c>
      <c r="AK102" s="11">
        <f t="shared" si="23"/>
        <v>0.43042501187179927</v>
      </c>
      <c r="AL102" s="104">
        <v>1.7437678891501878</v>
      </c>
      <c r="AM102" s="104">
        <v>7.5691408063525811E-2</v>
      </c>
      <c r="AN102" s="104">
        <v>0.28519896286232882</v>
      </c>
      <c r="AO102" s="104">
        <v>9.997120301023088E-2</v>
      </c>
      <c r="AP102" s="104">
        <v>0.11410864334032642</v>
      </c>
      <c r="AQ102" s="104">
        <v>0.71124363595918783</v>
      </c>
      <c r="AR102" s="104">
        <v>4.4707497280950855E-3</v>
      </c>
      <c r="AS102" s="104">
        <v>0.91816437034512366</v>
      </c>
      <c r="AT102" s="104">
        <v>4.7383137540993631E-2</v>
      </c>
    </row>
    <row r="103" spans="2:46" x14ac:dyDescent="0.2">
      <c r="B103" t="s">
        <v>587</v>
      </c>
      <c r="C103" s="26">
        <v>44838</v>
      </c>
      <c r="D103" s="69">
        <v>0.20366999999999999</v>
      </c>
      <c r="E103" s="69">
        <v>55.606499999999997</v>
      </c>
      <c r="F103" s="69">
        <v>18.581900000000001</v>
      </c>
      <c r="G103" s="69">
        <v>26.021000000000001</v>
      </c>
      <c r="H103" s="69">
        <v>2.6510000000000001E-3</v>
      </c>
      <c r="I103" s="69">
        <v>-8.1999999999999998E-4</v>
      </c>
      <c r="J103" s="69">
        <v>2.6856000000000001E-2</v>
      </c>
      <c r="K103" s="69">
        <v>5.5732999999999998E-2</v>
      </c>
      <c r="L103" s="69">
        <v>6.5000000000000002E-2</v>
      </c>
      <c r="M103" s="69">
        <v>100.563</v>
      </c>
      <c r="O103" t="s">
        <v>135</v>
      </c>
      <c r="P103" s="64">
        <v>12</v>
      </c>
      <c r="Q103" t="s">
        <v>399</v>
      </c>
      <c r="R103" s="22" t="s">
        <v>355</v>
      </c>
      <c r="S103" s="26">
        <v>44762</v>
      </c>
      <c r="T103" s="69">
        <v>40.367100000000001</v>
      </c>
      <c r="U103" s="69">
        <v>5.6597</v>
      </c>
      <c r="V103" s="69">
        <v>10.7668</v>
      </c>
      <c r="W103" s="69">
        <v>9.6620000000000004E-3</v>
      </c>
      <c r="X103" s="69">
        <v>4.4842638144057165</v>
      </c>
      <c r="Y103" s="69">
        <v>4.5584173770184488</v>
      </c>
      <c r="Z103" s="69">
        <v>10.173500000000001</v>
      </c>
      <c r="AA103" s="69">
        <v>0.13541500000000001</v>
      </c>
      <c r="AB103" s="69">
        <v>21.6983</v>
      </c>
      <c r="AC103" s="69">
        <v>0.61114900000000005</v>
      </c>
      <c r="AD103" s="69">
        <f t="shared" si="14"/>
        <v>98.464307191424155</v>
      </c>
      <c r="AF103" s="11">
        <f t="shared" si="15"/>
        <v>0.67871103065500948</v>
      </c>
      <c r="AG103" s="11"/>
      <c r="AH103" s="11">
        <f t="shared" si="20"/>
        <v>5.8737308894715123E-2</v>
      </c>
      <c r="AI103" s="11">
        <f t="shared" si="21"/>
        <v>0.54122333027164982</v>
      </c>
      <c r="AJ103" s="11">
        <f t="shared" si="22"/>
        <v>1.9639176478181901E-3</v>
      </c>
      <c r="AK103" s="11">
        <f t="shared" si="23"/>
        <v>0.39807544318581684</v>
      </c>
      <c r="AL103" s="104">
        <v>1.5495318736405275</v>
      </c>
      <c r="AM103" s="104">
        <v>0.1634023291670765</v>
      </c>
      <c r="AN103" s="104">
        <v>0.48706811723488258</v>
      </c>
      <c r="AO103" s="104">
        <v>0.14393528423888005</v>
      </c>
      <c r="AP103" s="104">
        <v>0.13166466841623059</v>
      </c>
      <c r="AQ103" s="104">
        <v>0.58219467757129961</v>
      </c>
      <c r="AR103" s="104">
        <v>4.4022882689477641E-3</v>
      </c>
      <c r="AS103" s="104">
        <v>0.89231992779329417</v>
      </c>
      <c r="AT103" s="104">
        <v>4.5480833668861693E-2</v>
      </c>
    </row>
    <row r="104" spans="2:46" x14ac:dyDescent="0.2">
      <c r="B104" t="s">
        <v>587</v>
      </c>
      <c r="C104" s="26">
        <v>44838</v>
      </c>
      <c r="D104" s="69">
        <v>0.18790799999999999</v>
      </c>
      <c r="E104" s="69">
        <v>55.705800000000004</v>
      </c>
      <c r="F104" s="69">
        <v>18.550899999999999</v>
      </c>
      <c r="G104" s="69">
        <v>26.0685</v>
      </c>
      <c r="H104" s="69">
        <v>-5.0299999999999997E-3</v>
      </c>
      <c r="I104" s="69">
        <v>6.2200000000000005E-4</v>
      </c>
      <c r="J104" s="69">
        <v>2.7817000000000001E-2</v>
      </c>
      <c r="K104" s="69">
        <v>5.3976999999999997E-2</v>
      </c>
      <c r="L104" s="69">
        <v>7.3301000000000005E-2</v>
      </c>
      <c r="M104" s="69">
        <v>100.664</v>
      </c>
      <c r="O104" t="s">
        <v>135</v>
      </c>
      <c r="P104" s="64">
        <v>12</v>
      </c>
      <c r="Q104" t="s">
        <v>148</v>
      </c>
      <c r="R104" s="22" t="s">
        <v>98</v>
      </c>
      <c r="S104" s="26">
        <v>44762</v>
      </c>
      <c r="T104" s="69">
        <v>46.341700000000003</v>
      </c>
      <c r="U104" s="69">
        <v>2.3564099999999999</v>
      </c>
      <c r="V104" s="69">
        <v>6.2812900000000003</v>
      </c>
      <c r="W104" s="69">
        <v>4.9880000000000001E-2</v>
      </c>
      <c r="X104" s="69">
        <v>3.9808388285639618</v>
      </c>
      <c r="Y104" s="69">
        <v>4.6422462767336192</v>
      </c>
      <c r="Z104" s="69">
        <v>11.9169</v>
      </c>
      <c r="AA104" s="69">
        <v>0.204988</v>
      </c>
      <c r="AB104" s="69">
        <v>22.177600000000002</v>
      </c>
      <c r="AC104" s="69">
        <v>0.82648600000000005</v>
      </c>
      <c r="AD104" s="69">
        <f t="shared" si="14"/>
        <v>98.778339105297576</v>
      </c>
      <c r="AF104" s="11">
        <f t="shared" si="15"/>
        <v>0.72255223206578545</v>
      </c>
      <c r="AG104" s="11"/>
      <c r="AH104" s="11">
        <f t="shared" si="20"/>
        <v>6.2462212854270352E-2</v>
      </c>
      <c r="AI104" s="11">
        <f t="shared" si="21"/>
        <v>0.50957574924462345</v>
      </c>
      <c r="AJ104" s="11">
        <f t="shared" si="22"/>
        <v>3.1043749380249125E-3</v>
      </c>
      <c r="AK104" s="11">
        <f t="shared" si="23"/>
        <v>0.42485766296308125</v>
      </c>
      <c r="AL104" s="104">
        <v>1.7547085680263794</v>
      </c>
      <c r="AM104" s="104">
        <v>6.7108226270034765E-2</v>
      </c>
      <c r="AN104" s="104">
        <v>0.2802928199387274</v>
      </c>
      <c r="AO104" s="104">
        <v>0.12604069276597737</v>
      </c>
      <c r="AP104" s="104">
        <v>0.13226453536328384</v>
      </c>
      <c r="AQ104" s="104">
        <v>0.67269965993495939</v>
      </c>
      <c r="AR104" s="104">
        <v>6.5735536736306428E-3</v>
      </c>
      <c r="AS104" s="104">
        <v>0.89964154037332977</v>
      </c>
      <c r="AT104" s="104">
        <v>6.0670403653676708E-2</v>
      </c>
    </row>
    <row r="105" spans="2:46" x14ac:dyDescent="0.2">
      <c r="B105" t="s">
        <v>588</v>
      </c>
      <c r="C105" s="26">
        <v>44838</v>
      </c>
      <c r="D105" s="69">
        <v>0.203871</v>
      </c>
      <c r="E105" s="69">
        <v>55.2866</v>
      </c>
      <c r="F105" s="69">
        <v>18.4208</v>
      </c>
      <c r="G105" s="69">
        <v>26.039200000000001</v>
      </c>
      <c r="H105" s="69">
        <v>1.7329999999999999E-3</v>
      </c>
      <c r="I105" s="69">
        <v>2.1580000000000002E-3</v>
      </c>
      <c r="J105" s="69">
        <v>2.0057999999999999E-2</v>
      </c>
      <c r="K105" s="69">
        <v>5.0546000000000001E-2</v>
      </c>
      <c r="L105" s="69">
        <v>7.7401999999999999E-2</v>
      </c>
      <c r="M105" s="69">
        <v>100.102</v>
      </c>
      <c r="O105" t="s">
        <v>135</v>
      </c>
      <c r="P105" s="64">
        <v>12</v>
      </c>
      <c r="Q105" t="s">
        <v>400</v>
      </c>
      <c r="R105" s="22" t="s">
        <v>355</v>
      </c>
      <c r="S105" s="26">
        <v>44762</v>
      </c>
      <c r="T105" s="69">
        <v>48.251899999999999</v>
      </c>
      <c r="U105" s="69">
        <v>2.0414699999999999</v>
      </c>
      <c r="V105" s="69">
        <v>4.7967000000000004</v>
      </c>
      <c r="W105" s="69">
        <v>5.1764999999999999E-2</v>
      </c>
      <c r="X105" s="69">
        <v>3.6113237023965361</v>
      </c>
      <c r="Y105" s="69">
        <v>3.2413472781092354</v>
      </c>
      <c r="Z105" s="69">
        <v>14.1142</v>
      </c>
      <c r="AA105" s="69">
        <v>0.129439</v>
      </c>
      <c r="AB105" s="69">
        <v>22.393799999999999</v>
      </c>
      <c r="AC105" s="69">
        <v>0.45081100000000002</v>
      </c>
      <c r="AD105" s="69">
        <f t="shared" si="14"/>
        <v>99.08275598050578</v>
      </c>
      <c r="AF105" s="11">
        <f t="shared" si="15"/>
        <v>0.79401402786164221</v>
      </c>
      <c r="AG105" s="11"/>
      <c r="AH105" s="11">
        <f t="shared" si="20"/>
        <v>4.3356475676595042E-2</v>
      </c>
      <c r="AI105" s="11">
        <f t="shared" si="21"/>
        <v>0.52821749747249158</v>
      </c>
      <c r="AJ105" s="11">
        <f t="shared" si="22"/>
        <v>1.9487229449625888E-3</v>
      </c>
      <c r="AK105" s="11">
        <f t="shared" si="23"/>
        <v>0.42647730390595068</v>
      </c>
      <c r="AL105" s="104">
        <v>1.8052370137578948</v>
      </c>
      <c r="AM105" s="104">
        <v>5.7445323626227035E-2</v>
      </c>
      <c r="AN105" s="104">
        <v>0.21149127748813049</v>
      </c>
      <c r="AO105" s="104">
        <v>0.11297682883069032</v>
      </c>
      <c r="AP105" s="104">
        <v>9.1248886401783427E-2</v>
      </c>
      <c r="AQ105" s="104">
        <v>0.78722876641202544</v>
      </c>
      <c r="AR105" s="104">
        <v>4.1013204108153872E-3</v>
      </c>
      <c r="AS105" s="104">
        <v>0.89757247215692415</v>
      </c>
      <c r="AT105" s="104">
        <v>3.2698110915509462E-2</v>
      </c>
    </row>
    <row r="106" spans="2:46" x14ac:dyDescent="0.2">
      <c r="B106" t="s">
        <v>588</v>
      </c>
      <c r="C106" s="26">
        <v>44838</v>
      </c>
      <c r="D106" s="69">
        <v>0.19645099999999999</v>
      </c>
      <c r="E106" s="69">
        <v>55.422600000000003</v>
      </c>
      <c r="F106" s="69">
        <v>18.548300000000001</v>
      </c>
      <c r="G106" s="69">
        <v>25.8187</v>
      </c>
      <c r="H106" s="69">
        <v>-2.3700000000000001E-3</v>
      </c>
      <c r="I106" s="69">
        <v>-2.6700000000000001E-3</v>
      </c>
      <c r="J106" s="69">
        <v>3.3216000000000002E-2</v>
      </c>
      <c r="K106" s="69">
        <v>6.3683000000000003E-2</v>
      </c>
      <c r="L106" s="69">
        <v>7.8335000000000002E-2</v>
      </c>
      <c r="M106" s="69">
        <v>100.15600000000001</v>
      </c>
      <c r="O106" t="s">
        <v>135</v>
      </c>
      <c r="P106" s="64">
        <v>12</v>
      </c>
      <c r="Q106" t="s">
        <v>332</v>
      </c>
      <c r="R106" s="22" t="s">
        <v>331</v>
      </c>
      <c r="S106" s="26">
        <v>44762</v>
      </c>
      <c r="T106" s="69">
        <v>44.630899999999997</v>
      </c>
      <c r="U106" s="69">
        <v>3.1421600000000001</v>
      </c>
      <c r="V106" s="69">
        <v>7.2300300000000002</v>
      </c>
      <c r="W106" s="69">
        <v>1.5748999999999999E-2</v>
      </c>
      <c r="X106" s="69">
        <v>3.8003112548983378</v>
      </c>
      <c r="Y106" s="69">
        <v>5.1603748434605743</v>
      </c>
      <c r="Z106" s="69">
        <v>12.257999999999999</v>
      </c>
      <c r="AA106" s="69">
        <v>0.16419600000000001</v>
      </c>
      <c r="AB106" s="69">
        <v>21.560700000000001</v>
      </c>
      <c r="AC106" s="69">
        <v>0.60394400000000004</v>
      </c>
      <c r="AD106" s="69">
        <f t="shared" si="14"/>
        <v>98.566365098358901</v>
      </c>
      <c r="AF106" s="11">
        <f t="shared" si="15"/>
        <v>0.72130726632994424</v>
      </c>
      <c r="AG106" s="11"/>
      <c r="AH106" s="11">
        <f t="shared" si="20"/>
        <v>6.8010741281219186E-2</v>
      </c>
      <c r="AI106" s="11">
        <f t="shared" si="21"/>
        <v>0.52497879853832896</v>
      </c>
      <c r="AJ106" s="11">
        <f t="shared" si="22"/>
        <v>2.4356527609813283E-3</v>
      </c>
      <c r="AK106" s="11">
        <f t="shared" si="23"/>
        <v>0.40457480741947061</v>
      </c>
      <c r="AL106" s="104">
        <v>1.6960497078459027</v>
      </c>
      <c r="AM106" s="104">
        <v>8.9809668897136027E-2</v>
      </c>
      <c r="AN106" s="104">
        <v>0.32379722613131928</v>
      </c>
      <c r="AO106" s="104">
        <v>0.12076059694256096</v>
      </c>
      <c r="AP106" s="104">
        <v>0.14755922987445438</v>
      </c>
      <c r="AQ106" s="104">
        <v>0.6944603048482727</v>
      </c>
      <c r="AR106" s="104">
        <v>5.2845041662741097E-3</v>
      </c>
      <c r="AS106" s="104">
        <v>0.87778409534713131</v>
      </c>
      <c r="AT106" s="104">
        <v>4.4494665946948599E-2</v>
      </c>
    </row>
    <row r="107" spans="2:46" x14ac:dyDescent="0.2">
      <c r="B107" t="s">
        <v>588</v>
      </c>
      <c r="C107" s="26">
        <v>44838</v>
      </c>
      <c r="D107" s="69">
        <v>0.186088</v>
      </c>
      <c r="E107" s="69">
        <v>55.396599999999999</v>
      </c>
      <c r="F107" s="69">
        <v>18.4269</v>
      </c>
      <c r="G107" s="69">
        <v>26.020299999999999</v>
      </c>
      <c r="H107" s="69">
        <v>6.8450000000000004E-3</v>
      </c>
      <c r="I107" s="69">
        <v>2.251E-3</v>
      </c>
      <c r="J107" s="69">
        <v>3.1857999999999997E-2</v>
      </c>
      <c r="K107" s="69">
        <v>5.6876999999999997E-2</v>
      </c>
      <c r="L107" s="69">
        <v>7.5664999999999996E-2</v>
      </c>
      <c r="M107" s="69">
        <v>100.203</v>
      </c>
      <c r="O107" t="s">
        <v>135</v>
      </c>
      <c r="P107" s="64">
        <v>12</v>
      </c>
      <c r="Q107" t="s">
        <v>332</v>
      </c>
      <c r="R107" s="22" t="s">
        <v>331</v>
      </c>
      <c r="S107" s="26">
        <v>44762</v>
      </c>
      <c r="T107" s="69">
        <v>42.061599999999999</v>
      </c>
      <c r="U107" s="69">
        <v>4.4470700000000001</v>
      </c>
      <c r="V107" s="69">
        <v>9.2430199999999996</v>
      </c>
      <c r="W107" s="69">
        <v>7.4793999999999999E-2</v>
      </c>
      <c r="X107" s="69">
        <v>3.1925391555076454</v>
      </c>
      <c r="Y107" s="69">
        <v>5.545388988566347</v>
      </c>
      <c r="Z107" s="69">
        <v>11.308299999999999</v>
      </c>
      <c r="AA107" s="69">
        <v>0.12731100000000001</v>
      </c>
      <c r="AB107" s="69">
        <v>21.9877</v>
      </c>
      <c r="AC107" s="69">
        <v>0.61684499999999998</v>
      </c>
      <c r="AD107" s="69">
        <f t="shared" si="14"/>
        <v>98.604568144073994</v>
      </c>
      <c r="AF107" s="11">
        <f t="shared" si="15"/>
        <v>0.71130875547488948</v>
      </c>
      <c r="AG107" s="11"/>
      <c r="AH107" s="11">
        <f t="shared" si="20"/>
        <v>7.1624504393228261E-2</v>
      </c>
      <c r="AI107" s="11">
        <f t="shared" si="21"/>
        <v>0.52218246429227233</v>
      </c>
      <c r="AJ107" s="11">
        <f t="shared" si="22"/>
        <v>1.8507684381571237E-3</v>
      </c>
      <c r="AK107" s="11">
        <f t="shared" si="23"/>
        <v>0.40434226287634217</v>
      </c>
      <c r="AL107" s="104">
        <v>1.6044884714578027</v>
      </c>
      <c r="AM107" s="104">
        <v>0.12759000233191989</v>
      </c>
      <c r="AN107" s="104">
        <v>0.41552274145286644</v>
      </c>
      <c r="AO107" s="104">
        <v>0.10183338869269168</v>
      </c>
      <c r="AP107" s="104">
        <v>0.15917139644287001</v>
      </c>
      <c r="AQ107" s="104">
        <v>0.64309185820015036</v>
      </c>
      <c r="AR107" s="104">
        <v>4.1129694270067556E-3</v>
      </c>
      <c r="AS107" s="104">
        <v>0.89857128043153789</v>
      </c>
      <c r="AT107" s="104">
        <v>4.5617891563153726E-2</v>
      </c>
    </row>
    <row r="108" spans="2:46" x14ac:dyDescent="0.2">
      <c r="B108" t="s">
        <v>586</v>
      </c>
      <c r="C108" s="26">
        <v>44839</v>
      </c>
      <c r="D108" s="69">
        <v>0.25630199999999997</v>
      </c>
      <c r="E108" s="69">
        <v>55.7181</v>
      </c>
      <c r="F108" s="69">
        <v>18.4603</v>
      </c>
      <c r="G108" s="69">
        <v>25.7242</v>
      </c>
      <c r="H108" s="69">
        <v>3.1734999999999999E-2</v>
      </c>
      <c r="I108" s="69" t="s">
        <v>16</v>
      </c>
      <c r="J108" s="69">
        <v>2.7588999999999999E-2</v>
      </c>
      <c r="K108" s="69">
        <v>0.25018299999999999</v>
      </c>
      <c r="L108" s="69">
        <v>0.17291699999999999</v>
      </c>
      <c r="M108" s="69">
        <v>100.636</v>
      </c>
      <c r="O108" t="s">
        <v>135</v>
      </c>
      <c r="P108" s="64">
        <v>12</v>
      </c>
      <c r="Q108" t="s">
        <v>332</v>
      </c>
      <c r="R108" s="22" t="s">
        <v>331</v>
      </c>
      <c r="S108" s="26">
        <v>44762</v>
      </c>
      <c r="T108" s="69">
        <v>42.0242</v>
      </c>
      <c r="U108" s="69">
        <v>4.58432</v>
      </c>
      <c r="V108" s="69">
        <v>8.8095999999999997</v>
      </c>
      <c r="W108" s="69">
        <v>-3.46E-3</v>
      </c>
      <c r="X108" s="69">
        <v>3.3687776488124896</v>
      </c>
      <c r="Y108" s="69">
        <v>5.5048625188666227</v>
      </c>
      <c r="Z108" s="69">
        <v>11.1707</v>
      </c>
      <c r="AA108" s="69">
        <v>0.13193199999999999</v>
      </c>
      <c r="AB108" s="69">
        <v>22.041899999999998</v>
      </c>
      <c r="AC108" s="69">
        <v>0.58487</v>
      </c>
      <c r="AD108" s="69">
        <f t="shared" si="14"/>
        <v>98.217702167679107</v>
      </c>
      <c r="AF108" s="11">
        <f t="shared" si="15"/>
        <v>0.70528000187808759</v>
      </c>
      <c r="AG108" s="11"/>
      <c r="AH108" s="11">
        <f t="shared" si="20"/>
        <v>7.1762633276331755E-2</v>
      </c>
      <c r="AI108" s="11">
        <f t="shared" si="21"/>
        <v>0.51719106459132713</v>
      </c>
      <c r="AJ108" s="11">
        <f t="shared" si="22"/>
        <v>1.9357914907242731E-3</v>
      </c>
      <c r="AK108" s="11">
        <f t="shared" si="23"/>
        <v>0.40911051064161691</v>
      </c>
      <c r="AL108" s="104">
        <v>1.6112553027093588</v>
      </c>
      <c r="AM108" s="104">
        <v>0.13220007389587105</v>
      </c>
      <c r="AN108" s="104">
        <v>0.39806242787825735</v>
      </c>
      <c r="AO108" s="104">
        <v>0.10800414008259464</v>
      </c>
      <c r="AP108" s="104">
        <v>0.15881575403076115</v>
      </c>
      <c r="AQ108" s="104">
        <v>0.63851362859854488</v>
      </c>
      <c r="AR108" s="104">
        <v>4.2840427003547872E-3</v>
      </c>
      <c r="AS108" s="104">
        <v>0.90539033007986236</v>
      </c>
      <c r="AT108" s="104">
        <v>4.3474300024394438E-2</v>
      </c>
    </row>
    <row r="109" spans="2:46" x14ac:dyDescent="0.2">
      <c r="B109" t="s">
        <v>586</v>
      </c>
      <c r="C109" s="26">
        <v>44839</v>
      </c>
      <c r="D109" s="69">
        <v>0.262129</v>
      </c>
      <c r="E109" s="69">
        <v>55.5672</v>
      </c>
      <c r="F109" s="69">
        <v>18.4131</v>
      </c>
      <c r="G109" s="69">
        <v>25.7333</v>
      </c>
      <c r="H109" s="69">
        <v>2.3251999999999998E-2</v>
      </c>
      <c r="I109" s="69">
        <v>-4.2999999999999999E-4</v>
      </c>
      <c r="J109" s="69">
        <v>3.9687E-2</v>
      </c>
      <c r="K109" s="69">
        <v>0.25773299999999999</v>
      </c>
      <c r="L109" s="69">
        <v>0.16372800000000001</v>
      </c>
      <c r="M109" s="69">
        <v>100.46</v>
      </c>
      <c r="O109" t="s">
        <v>135</v>
      </c>
      <c r="P109" s="64">
        <v>12</v>
      </c>
      <c r="Q109" t="s">
        <v>332</v>
      </c>
      <c r="R109" s="22" t="s">
        <v>331</v>
      </c>
      <c r="S109" s="26">
        <v>44762</v>
      </c>
      <c r="T109" s="69">
        <v>44.069299999999998</v>
      </c>
      <c r="U109" s="69">
        <v>3.8600400000000001</v>
      </c>
      <c r="V109" s="69">
        <v>7.9397599999999997</v>
      </c>
      <c r="W109" s="69">
        <v>0.347165</v>
      </c>
      <c r="X109" s="69">
        <v>4.1841864447774038</v>
      </c>
      <c r="Y109" s="69">
        <v>3.6445253641857787</v>
      </c>
      <c r="Z109" s="69">
        <v>12.1652</v>
      </c>
      <c r="AA109" s="69">
        <v>0.103924</v>
      </c>
      <c r="AB109" s="69">
        <v>22.073799999999999</v>
      </c>
      <c r="AC109" s="69">
        <v>0.62536899999999995</v>
      </c>
      <c r="AD109" s="69">
        <f t="shared" si="14"/>
        <v>99.013269808963173</v>
      </c>
      <c r="AF109" s="11">
        <f t="shared" si="15"/>
        <v>0.74397771157667703</v>
      </c>
      <c r="AG109" s="11"/>
      <c r="AH109" s="11">
        <f t="shared" si="20"/>
        <v>4.7717552713385132E-2</v>
      </c>
      <c r="AI109" s="11">
        <f t="shared" si="21"/>
        <v>0.53926597336566595</v>
      </c>
      <c r="AJ109" s="11">
        <f t="shared" si="22"/>
        <v>1.5314738309725132E-3</v>
      </c>
      <c r="AK109" s="11">
        <f t="shared" si="23"/>
        <v>0.41148500008997635</v>
      </c>
      <c r="AL109" s="104">
        <v>1.6684156450760201</v>
      </c>
      <c r="AM109" s="104">
        <v>0.1099136865103018</v>
      </c>
      <c r="AN109" s="104">
        <v>0.35424650098537602</v>
      </c>
      <c r="AO109" s="104">
        <v>0.13245924679227056</v>
      </c>
      <c r="AP109" s="104">
        <v>0.10382245099326121</v>
      </c>
      <c r="AQ109" s="104">
        <v>0.6866133331144697</v>
      </c>
      <c r="AR109" s="104">
        <v>3.3321358226111337E-3</v>
      </c>
      <c r="AS109" s="104">
        <v>0.89529698878123676</v>
      </c>
      <c r="AT109" s="104">
        <v>4.5900011924453157E-2</v>
      </c>
    </row>
    <row r="110" spans="2:46" x14ac:dyDescent="0.2">
      <c r="B110" t="s">
        <v>586</v>
      </c>
      <c r="C110" s="26">
        <v>44839</v>
      </c>
      <c r="D110" s="69">
        <v>0.26629599999999998</v>
      </c>
      <c r="E110" s="69">
        <v>55.580300000000001</v>
      </c>
      <c r="F110" s="69">
        <v>18.388300000000001</v>
      </c>
      <c r="G110" s="69">
        <v>25.807600000000001</v>
      </c>
      <c r="H110" s="69">
        <v>2.1888000000000001E-2</v>
      </c>
      <c r="I110" s="69">
        <v>1.6819999999999999E-3</v>
      </c>
      <c r="J110" s="69">
        <v>4.7364999999999997E-2</v>
      </c>
      <c r="K110" s="69">
        <v>0.24648900000000001</v>
      </c>
      <c r="L110" s="69">
        <v>0.18729299999999999</v>
      </c>
      <c r="M110" s="69">
        <v>100.547</v>
      </c>
      <c r="O110" t="s">
        <v>135</v>
      </c>
      <c r="P110" s="64">
        <v>12</v>
      </c>
      <c r="Q110" t="s">
        <v>332</v>
      </c>
      <c r="R110" s="22" t="s">
        <v>331</v>
      </c>
      <c r="S110" s="26">
        <v>44762</v>
      </c>
      <c r="T110" s="69">
        <v>42.839199999999998</v>
      </c>
      <c r="U110" s="69">
        <v>4.44773</v>
      </c>
      <c r="V110" s="69">
        <v>8.6236300000000004</v>
      </c>
      <c r="W110" s="69">
        <v>3.4910000000000002E-3</v>
      </c>
      <c r="X110" s="69">
        <v>3.6894896744490628</v>
      </c>
      <c r="Y110" s="69">
        <v>4.9606029651164176</v>
      </c>
      <c r="Z110" s="69">
        <v>11.474299999999999</v>
      </c>
      <c r="AA110" s="69">
        <v>0.125252</v>
      </c>
      <c r="AB110" s="69">
        <v>22.154299999999999</v>
      </c>
      <c r="AC110" s="69">
        <v>0.55732700000000002</v>
      </c>
      <c r="AD110" s="69">
        <f t="shared" si="14"/>
        <v>98.875322639565482</v>
      </c>
      <c r="AF110" s="11">
        <f t="shared" si="15"/>
        <v>0.71502301946437541</v>
      </c>
      <c r="AG110" s="11"/>
      <c r="AH110" s="11">
        <f t="shared" ref="AH110:AH133" si="24">AP110/(AN110+AO110+AP110+AR110+AQ110+AS110)</f>
        <v>6.443662546412951E-2</v>
      </c>
      <c r="AI110" s="11">
        <f t="shared" ref="AI110:AI133" si="25">(AN110+AO110+AQ110)/(AN110+AO110+AQ110+AP110+AR110+AS110)</f>
        <v>0.52400375424692902</v>
      </c>
      <c r="AJ110" s="11">
        <f t="shared" ref="AJ110:AJ133" si="26">AR110/(AN110+AO110+AP110+AQ110+AR110+AS110)</f>
        <v>1.8312158145911989E-3</v>
      </c>
      <c r="AK110" s="11">
        <f t="shared" ref="AK110:AK133" si="27">AS110/(AN110+AO110+AP110+AQ110+AR110+AS110)</f>
        <v>0.40972840447435027</v>
      </c>
      <c r="AL110" s="104">
        <v>1.6289857436297313</v>
      </c>
      <c r="AM110" s="104">
        <v>0.12720559531469824</v>
      </c>
      <c r="AN110" s="104">
        <v>0.38645251593782248</v>
      </c>
      <c r="AO110" s="104">
        <v>0.11731279505906428</v>
      </c>
      <c r="AP110" s="104">
        <v>0.14193601205990491</v>
      </c>
      <c r="AQ110" s="104">
        <v>0.65046960814285848</v>
      </c>
      <c r="AR110" s="104">
        <v>4.0336604853522997E-3</v>
      </c>
      <c r="AS110" s="104">
        <v>0.90251802200800757</v>
      </c>
      <c r="AT110" s="104">
        <v>4.1086047362560739E-2</v>
      </c>
    </row>
    <row r="111" spans="2:46" x14ac:dyDescent="0.2">
      <c r="B111" t="s">
        <v>587</v>
      </c>
      <c r="C111" s="26">
        <v>44839</v>
      </c>
      <c r="D111" s="69">
        <v>0.26315100000000002</v>
      </c>
      <c r="E111" s="69">
        <v>55.500900000000001</v>
      </c>
      <c r="F111" s="69">
        <v>18.2196</v>
      </c>
      <c r="G111" s="69">
        <v>25.7361</v>
      </c>
      <c r="H111" s="69">
        <v>2.2057E-2</v>
      </c>
      <c r="I111" s="69" t="s">
        <v>16</v>
      </c>
      <c r="J111" s="69">
        <v>2.7747000000000001E-2</v>
      </c>
      <c r="K111" s="69">
        <v>0.32763999999999999</v>
      </c>
      <c r="L111" s="69">
        <v>0.198402</v>
      </c>
      <c r="M111" s="69">
        <v>100.29</v>
      </c>
      <c r="O111" t="s">
        <v>149</v>
      </c>
      <c r="P111" s="64">
        <v>13</v>
      </c>
      <c r="Q111" t="s">
        <v>150</v>
      </c>
      <c r="R111" s="22" t="s">
        <v>98</v>
      </c>
      <c r="S111" s="26">
        <v>44763</v>
      </c>
      <c r="T111" s="69">
        <v>45.599600000000002</v>
      </c>
      <c r="U111" s="69">
        <v>2.6676600000000001</v>
      </c>
      <c r="V111" s="69">
        <v>6.7879899999999997</v>
      </c>
      <c r="W111" s="69">
        <v>9.1399999999999999E-4</v>
      </c>
      <c r="X111" s="69">
        <v>3.640775084130055</v>
      </c>
      <c r="Y111" s="69">
        <v>3.9197004169469136</v>
      </c>
      <c r="Z111" s="69">
        <v>12.4671</v>
      </c>
      <c r="AA111" s="69">
        <v>0.14693500000000001</v>
      </c>
      <c r="AB111" s="69">
        <v>21.8398</v>
      </c>
      <c r="AC111" s="69">
        <v>0.63332299999999997</v>
      </c>
      <c r="AD111" s="69">
        <f t="shared" si="14"/>
        <v>97.703797501076977</v>
      </c>
      <c r="AF111" s="11">
        <f t="shared" si="15"/>
        <v>0.75615194536352948</v>
      </c>
      <c r="AG111" s="11"/>
      <c r="AH111" s="11">
        <f t="shared" si="24"/>
        <v>5.2572624937375606E-2</v>
      </c>
      <c r="AI111" s="11">
        <f t="shared" si="25"/>
        <v>0.52815247801668674</v>
      </c>
      <c r="AJ111" s="11">
        <f t="shared" si="26"/>
        <v>2.2181381176918616E-3</v>
      </c>
      <c r="AK111" s="11">
        <f t="shared" si="27"/>
        <v>0.41705675892824579</v>
      </c>
      <c r="AL111" s="104">
        <v>1.7381960222787396</v>
      </c>
      <c r="AM111" s="104">
        <v>7.6482145665073234E-2</v>
      </c>
      <c r="AN111" s="104">
        <v>0.30493621504165302</v>
      </c>
      <c r="AO111" s="104">
        <v>0.1160472145348099</v>
      </c>
      <c r="AP111" s="104">
        <v>0.11242756187729369</v>
      </c>
      <c r="AQ111" s="104">
        <v>0.70848072545857765</v>
      </c>
      <c r="AR111" s="104">
        <v>4.7435307020763416E-3</v>
      </c>
      <c r="AS111" s="104">
        <v>0.89188383929093507</v>
      </c>
      <c r="AT111" s="104">
        <v>4.6802745150841381E-2</v>
      </c>
    </row>
    <row r="112" spans="2:46" x14ac:dyDescent="0.2">
      <c r="B112" t="s">
        <v>587</v>
      </c>
      <c r="C112" s="26">
        <v>44839</v>
      </c>
      <c r="D112" s="69">
        <v>0.25400499999999998</v>
      </c>
      <c r="E112" s="69">
        <v>55.644399999999997</v>
      </c>
      <c r="F112" s="69">
        <v>18.2669</v>
      </c>
      <c r="G112" s="69">
        <v>25.774899999999999</v>
      </c>
      <c r="H112" s="69">
        <v>2.2963000000000001E-2</v>
      </c>
      <c r="I112" s="69">
        <v>8.9429999999999996E-3</v>
      </c>
      <c r="J112" s="69">
        <v>3.3911999999999998E-2</v>
      </c>
      <c r="K112" s="69">
        <v>0.33013399999999998</v>
      </c>
      <c r="L112" s="69">
        <v>0.20975199999999999</v>
      </c>
      <c r="M112" s="69">
        <v>100.54600000000001</v>
      </c>
      <c r="O112" t="s">
        <v>149</v>
      </c>
      <c r="P112" s="64">
        <v>13</v>
      </c>
      <c r="Q112" t="s">
        <v>401</v>
      </c>
      <c r="R112" s="22" t="s">
        <v>355</v>
      </c>
      <c r="S112" s="26">
        <v>44763</v>
      </c>
      <c r="T112" s="69">
        <v>41.329900000000002</v>
      </c>
      <c r="U112" s="69">
        <v>4.9340999999999999</v>
      </c>
      <c r="V112" s="69">
        <v>9.1215799999999998</v>
      </c>
      <c r="W112" s="69">
        <v>-1.07E-3</v>
      </c>
      <c r="X112" s="69">
        <v>3.5871193572214084</v>
      </c>
      <c r="Y112" s="69">
        <v>5.0369478061608435</v>
      </c>
      <c r="Z112" s="69">
        <v>10.695600000000001</v>
      </c>
      <c r="AA112" s="69">
        <v>0.13394900000000001</v>
      </c>
      <c r="AB112" s="69">
        <v>21.932200000000002</v>
      </c>
      <c r="AC112" s="69">
        <v>0.64057200000000003</v>
      </c>
      <c r="AD112" s="69">
        <f t="shared" si="14"/>
        <v>97.410898163382271</v>
      </c>
      <c r="AF112" s="11">
        <f t="shared" si="15"/>
        <v>0.7013567898100812</v>
      </c>
      <c r="AG112" s="11"/>
      <c r="AH112" s="11">
        <f t="shared" si="24"/>
        <v>6.638267460523109E-2</v>
      </c>
      <c r="AI112" s="11">
        <f t="shared" si="25"/>
        <v>0.52009308278117028</v>
      </c>
      <c r="AJ112" s="11">
        <f t="shared" si="26"/>
        <v>1.9869334109443026E-3</v>
      </c>
      <c r="AK112" s="11">
        <f t="shared" si="27"/>
        <v>0.4115373092026543</v>
      </c>
      <c r="AL112" s="104">
        <v>1.5991846752103669</v>
      </c>
      <c r="AM112" s="104">
        <v>0.14359326806227668</v>
      </c>
      <c r="AN112" s="104">
        <v>0.41594358354556427</v>
      </c>
      <c r="AO112" s="104">
        <v>0.11606018111093379</v>
      </c>
      <c r="AP112" s="104">
        <v>0.14665062366647572</v>
      </c>
      <c r="AQ112" s="104">
        <v>0.61697035258204136</v>
      </c>
      <c r="AR112" s="104">
        <v>4.389473995008001E-3</v>
      </c>
      <c r="AS112" s="104">
        <v>0.90915594190048854</v>
      </c>
      <c r="AT112" s="104">
        <v>4.805189992684409E-2</v>
      </c>
    </row>
    <row r="113" spans="1:46" x14ac:dyDescent="0.2">
      <c r="B113" t="s">
        <v>588</v>
      </c>
      <c r="C113" s="26">
        <v>44839</v>
      </c>
      <c r="D113" s="69">
        <v>0.25381199999999998</v>
      </c>
      <c r="E113" s="69">
        <v>55.5015</v>
      </c>
      <c r="F113" s="69">
        <v>18.195900000000002</v>
      </c>
      <c r="G113" s="69">
        <v>25.7621</v>
      </c>
      <c r="H113" s="69">
        <v>1.9403E-2</v>
      </c>
      <c r="I113" s="69">
        <v>-1.5299999999999999E-3</v>
      </c>
      <c r="J113" s="69">
        <v>2.6322999999999999E-2</v>
      </c>
      <c r="K113" s="69">
        <v>0.26138299999999998</v>
      </c>
      <c r="L113" s="69">
        <v>0.16834099999999999</v>
      </c>
      <c r="M113" s="69">
        <v>100.187</v>
      </c>
      <c r="O113" t="s">
        <v>149</v>
      </c>
      <c r="P113" s="64">
        <v>13</v>
      </c>
      <c r="Q113" t="s">
        <v>151</v>
      </c>
      <c r="R113" s="22" t="s">
        <v>98</v>
      </c>
      <c r="S113" s="26">
        <v>44763</v>
      </c>
      <c r="T113" s="69">
        <v>45.338500000000003</v>
      </c>
      <c r="U113" s="69">
        <v>2.6709399999999999</v>
      </c>
      <c r="V113" s="69">
        <v>7.1083499999999997</v>
      </c>
      <c r="W113" s="69">
        <v>1.0562E-2</v>
      </c>
      <c r="X113" s="69">
        <v>3.9652591787477016</v>
      </c>
      <c r="Y113" s="69">
        <v>4.2668910420722304</v>
      </c>
      <c r="Z113" s="69">
        <v>11.7941</v>
      </c>
      <c r="AA113" s="69">
        <v>0.181862</v>
      </c>
      <c r="AB113" s="69">
        <v>21.862300000000001</v>
      </c>
      <c r="AC113" s="69">
        <v>0.74746100000000004</v>
      </c>
      <c r="AD113" s="69">
        <f t="shared" si="14"/>
        <v>97.94622522081994</v>
      </c>
      <c r="AF113" s="11">
        <f t="shared" si="15"/>
        <v>0.72930055969887453</v>
      </c>
      <c r="AG113" s="11"/>
      <c r="AH113" s="11">
        <f t="shared" si="24"/>
        <v>5.726962615434613E-2</v>
      </c>
      <c r="AI113" s="11">
        <f t="shared" si="25"/>
        <v>0.52220234887784434</v>
      </c>
      <c r="AJ113" s="11">
        <f t="shared" si="26"/>
        <v>2.7473329766579293E-3</v>
      </c>
      <c r="AK113" s="11">
        <f t="shared" si="27"/>
        <v>0.41778069199115148</v>
      </c>
      <c r="AL113" s="104">
        <v>1.7295101945306333</v>
      </c>
      <c r="AM113" s="104">
        <v>7.6632320851198962E-2</v>
      </c>
      <c r="AN113" s="104">
        <v>0.31956181189773025</v>
      </c>
      <c r="AO113" s="104">
        <v>0.12648257810845165</v>
      </c>
      <c r="AP113" s="104">
        <v>0.12247564363140048</v>
      </c>
      <c r="AQ113" s="104">
        <v>0.67072680406925755</v>
      </c>
      <c r="AR113" s="104">
        <v>5.8753897516129689E-3</v>
      </c>
      <c r="AS113" s="104">
        <v>0.89345718811724917</v>
      </c>
      <c r="AT113" s="104">
        <v>5.5278069042466321E-2</v>
      </c>
    </row>
    <row r="114" spans="1:46" x14ac:dyDescent="0.2">
      <c r="B114" t="s">
        <v>588</v>
      </c>
      <c r="C114" s="26">
        <v>44839</v>
      </c>
      <c r="D114" s="69">
        <v>0.26089699999999999</v>
      </c>
      <c r="E114" s="69">
        <v>55.415900000000001</v>
      </c>
      <c r="F114" s="69">
        <v>18.195</v>
      </c>
      <c r="G114" s="69">
        <v>25.779</v>
      </c>
      <c r="H114" s="69">
        <v>2.8249E-2</v>
      </c>
      <c r="I114" s="69">
        <v>3.2729999999999999E-3</v>
      </c>
      <c r="J114" s="69">
        <v>2.7282000000000001E-2</v>
      </c>
      <c r="K114" s="69">
        <v>0.25382199999999999</v>
      </c>
      <c r="L114" s="69">
        <v>0.18259700000000001</v>
      </c>
      <c r="M114" s="69">
        <v>100.146</v>
      </c>
      <c r="O114" t="s">
        <v>149</v>
      </c>
      <c r="P114" s="64">
        <v>13</v>
      </c>
      <c r="Q114" t="s">
        <v>402</v>
      </c>
      <c r="R114" s="22" t="s">
        <v>355</v>
      </c>
      <c r="S114" s="26">
        <v>44763</v>
      </c>
      <c r="T114" s="69">
        <v>40.872599999999998</v>
      </c>
      <c r="U114" s="69">
        <v>5.1617300000000004</v>
      </c>
      <c r="V114" s="69">
        <v>9.4365199999999998</v>
      </c>
      <c r="W114" s="69">
        <v>-6.1799999999999997E-3</v>
      </c>
      <c r="X114" s="69">
        <v>3.8872727231314395</v>
      </c>
      <c r="Y114" s="69">
        <v>4.8047545834595713</v>
      </c>
      <c r="Z114" s="69">
        <v>10.433</v>
      </c>
      <c r="AA114" s="69">
        <v>0.13361700000000001</v>
      </c>
      <c r="AB114" s="69">
        <v>21.653500000000001</v>
      </c>
      <c r="AC114" s="69">
        <v>0.67697600000000002</v>
      </c>
      <c r="AD114" s="69">
        <f t="shared" si="14"/>
        <v>97.053790306590997</v>
      </c>
      <c r="AF114" s="11">
        <f t="shared" si="15"/>
        <v>0.6937559752623963</v>
      </c>
      <c r="AG114" s="11"/>
      <c r="AH114" s="11">
        <f t="shared" si="24"/>
        <v>6.3593138924437673E-2</v>
      </c>
      <c r="AI114" s="11">
        <f t="shared" si="25"/>
        <v>0.52637249555768317</v>
      </c>
      <c r="AJ114" s="11">
        <f t="shared" si="26"/>
        <v>1.9904776709517248E-3</v>
      </c>
      <c r="AK114" s="11">
        <f t="shared" si="27"/>
        <v>0.40804388784692741</v>
      </c>
      <c r="AL114" s="104">
        <v>1.5885348471355907</v>
      </c>
      <c r="AM114" s="104">
        <v>0.15088693360047609</v>
      </c>
      <c r="AN114" s="104">
        <v>0.43222157218638102</v>
      </c>
      <c r="AO114" s="104">
        <v>0.12633178822474778</v>
      </c>
      <c r="AP114" s="104">
        <v>0.1405134476131783</v>
      </c>
      <c r="AQ114" s="104">
        <v>0.60450314742135447</v>
      </c>
      <c r="AR114" s="104">
        <v>4.3980983589252745E-3</v>
      </c>
      <c r="AS114" s="104">
        <v>0.90160124863444657</v>
      </c>
      <c r="AT114" s="104">
        <v>5.1008916824900247E-2</v>
      </c>
    </row>
    <row r="115" spans="1:46" x14ac:dyDescent="0.2">
      <c r="B115" t="s">
        <v>588</v>
      </c>
      <c r="C115" s="26">
        <v>44839</v>
      </c>
      <c r="D115" s="69">
        <v>0.258913</v>
      </c>
      <c r="E115" s="69">
        <v>55.271700000000003</v>
      </c>
      <c r="F115" s="69">
        <v>18.214500000000001</v>
      </c>
      <c r="G115" s="69">
        <v>25.805399999999999</v>
      </c>
      <c r="H115" s="69">
        <v>2.6065999999999999E-2</v>
      </c>
      <c r="I115" s="69">
        <v>4.6290000000000003E-3</v>
      </c>
      <c r="J115" s="69">
        <v>3.1164000000000001E-2</v>
      </c>
      <c r="K115" s="69">
        <v>0.26477899999999999</v>
      </c>
      <c r="L115" s="69">
        <v>0.184172</v>
      </c>
      <c r="M115" s="69">
        <v>100.06100000000001</v>
      </c>
      <c r="O115" t="s">
        <v>149</v>
      </c>
      <c r="P115" s="64">
        <v>13</v>
      </c>
      <c r="Q115" t="s">
        <v>152</v>
      </c>
      <c r="R115" s="22" t="s">
        <v>98</v>
      </c>
      <c r="S115" s="26">
        <v>44763</v>
      </c>
      <c r="T115" s="69">
        <v>45.986899999999999</v>
      </c>
      <c r="U115" s="69">
        <v>2.3026200000000001</v>
      </c>
      <c r="V115" s="69">
        <v>6.6354899999999999</v>
      </c>
      <c r="W115" s="69">
        <v>6.1247000000000003E-2</v>
      </c>
      <c r="X115" s="69">
        <v>3.3140811370362568</v>
      </c>
      <c r="Y115" s="69">
        <v>3.8489166821620047</v>
      </c>
      <c r="Z115" s="69">
        <v>12.448499999999999</v>
      </c>
      <c r="AA115" s="69">
        <v>0.10959199999999999</v>
      </c>
      <c r="AB115" s="69">
        <v>22.2651</v>
      </c>
      <c r="AC115" s="69">
        <v>0.66755600000000004</v>
      </c>
      <c r="AD115" s="69">
        <f t="shared" si="14"/>
        <v>97.640002819198273</v>
      </c>
      <c r="AF115" s="11">
        <f t="shared" si="15"/>
        <v>0.7660618632412588</v>
      </c>
      <c r="AG115" s="11"/>
      <c r="AH115" s="11">
        <f t="shared" si="24"/>
        <v>5.1724552187503749E-2</v>
      </c>
      <c r="AI115" s="11">
        <f t="shared" si="25"/>
        <v>0.52060504231587756</v>
      </c>
      <c r="AJ115" s="11">
        <f t="shared" si="26"/>
        <v>1.6576529969937383E-3</v>
      </c>
      <c r="AK115" s="11">
        <f t="shared" si="27"/>
        <v>0.42601275249962495</v>
      </c>
      <c r="AL115" s="104">
        <v>1.7518036541205502</v>
      </c>
      <c r="AM115" s="104">
        <v>6.5972878535413934E-2</v>
      </c>
      <c r="AN115" s="104">
        <v>0.29788894423212459</v>
      </c>
      <c r="AO115" s="104">
        <v>0.10556442384220575</v>
      </c>
      <c r="AP115" s="104">
        <v>0.11032450869997487</v>
      </c>
      <c r="AQ115" s="104">
        <v>0.70695731875042267</v>
      </c>
      <c r="AR115" s="104">
        <v>3.5356468979263088E-3</v>
      </c>
      <c r="AS115" s="104">
        <v>0.90865257661524745</v>
      </c>
      <c r="AT115" s="104">
        <v>4.9300048306134575E-2</v>
      </c>
    </row>
    <row r="116" spans="1:46" x14ac:dyDescent="0.2">
      <c r="B116" t="s">
        <v>586</v>
      </c>
      <c r="C116" s="26">
        <v>44845</v>
      </c>
      <c r="D116" s="69">
        <v>0.25492300000000001</v>
      </c>
      <c r="E116" s="69">
        <v>55.645099999999999</v>
      </c>
      <c r="F116" s="69">
        <v>18.319099999999999</v>
      </c>
      <c r="G116" s="69">
        <v>25.753</v>
      </c>
      <c r="H116" s="69">
        <v>1.1127E-2</v>
      </c>
      <c r="I116" s="69" t="s">
        <v>16</v>
      </c>
      <c r="J116" s="69">
        <v>3.2168000000000002E-2</v>
      </c>
      <c r="K116" s="69">
        <v>0.28794199999999998</v>
      </c>
      <c r="L116" s="69">
        <v>0.208898</v>
      </c>
      <c r="M116" s="69">
        <v>100.505</v>
      </c>
      <c r="O116" t="s">
        <v>149</v>
      </c>
      <c r="P116" s="64">
        <v>13</v>
      </c>
      <c r="Q116" t="s">
        <v>403</v>
      </c>
      <c r="R116" s="22" t="s">
        <v>355</v>
      </c>
      <c r="S116" s="26">
        <v>44763</v>
      </c>
      <c r="T116" s="69">
        <v>40.238599999999998</v>
      </c>
      <c r="U116" s="69">
        <v>5.1591399999999998</v>
      </c>
      <c r="V116" s="69">
        <v>9.8261199999999995</v>
      </c>
      <c r="W116" s="69">
        <v>-8.6099999999999996E-3</v>
      </c>
      <c r="X116" s="69">
        <v>2.9585669321056622</v>
      </c>
      <c r="Y116" s="69">
        <v>5.9132007579126427</v>
      </c>
      <c r="Z116" s="69">
        <v>10.473599999999999</v>
      </c>
      <c r="AA116" s="69">
        <v>0.116879</v>
      </c>
      <c r="AB116" s="69">
        <v>21.964500000000001</v>
      </c>
      <c r="AC116" s="69">
        <v>0.613873</v>
      </c>
      <c r="AD116" s="69">
        <f t="shared" si="14"/>
        <v>97.255869690018315</v>
      </c>
      <c r="AF116" s="11">
        <f t="shared" si="15"/>
        <v>0.69280882812488975</v>
      </c>
      <c r="AG116" s="11"/>
      <c r="AH116" s="11">
        <f t="shared" si="24"/>
        <v>7.7049386623870716E-2</v>
      </c>
      <c r="AI116" s="11">
        <f t="shared" si="25"/>
        <v>0.51375527440625102</v>
      </c>
      <c r="AJ116" s="11">
        <f t="shared" si="26"/>
        <v>1.7141135582738191E-3</v>
      </c>
      <c r="AK116" s="11">
        <f t="shared" si="27"/>
        <v>0.40748122541160448</v>
      </c>
      <c r="AL116" s="104">
        <v>1.561801755040076</v>
      </c>
      <c r="AM116" s="104">
        <v>0.15060945097395365</v>
      </c>
      <c r="AN116" s="104">
        <v>0.44946429843695285</v>
      </c>
      <c r="AO116" s="104">
        <v>9.6021302941913467E-2</v>
      </c>
      <c r="AP116" s="104">
        <v>0.17269822227877843</v>
      </c>
      <c r="AQ116" s="104">
        <v>0.60604365101388047</v>
      </c>
      <c r="AR116" s="104">
        <v>3.8420080583240926E-3</v>
      </c>
      <c r="AS116" s="104">
        <v>0.91332697538646623</v>
      </c>
      <c r="AT116" s="104">
        <v>4.6192335869655224E-2</v>
      </c>
    </row>
    <row r="117" spans="1:46" x14ac:dyDescent="0.2">
      <c r="B117" t="s">
        <v>586</v>
      </c>
      <c r="C117" s="26">
        <v>44845</v>
      </c>
      <c r="D117" s="69">
        <v>0.25366300000000003</v>
      </c>
      <c r="E117" s="69">
        <v>55.892699999999998</v>
      </c>
      <c r="F117" s="69">
        <v>18.304600000000001</v>
      </c>
      <c r="G117" s="69">
        <v>25.685500000000001</v>
      </c>
      <c r="H117" s="69">
        <v>2.4611999999999998E-2</v>
      </c>
      <c r="I117" s="69" t="s">
        <v>16</v>
      </c>
      <c r="J117" s="69">
        <v>3.7838999999999998E-2</v>
      </c>
      <c r="K117" s="69">
        <v>0.29930499999999999</v>
      </c>
      <c r="L117" s="69">
        <v>0.21232300000000001</v>
      </c>
      <c r="M117" s="69">
        <v>100.70399999999999</v>
      </c>
      <c r="O117" t="s">
        <v>149</v>
      </c>
      <c r="P117" s="64">
        <v>13</v>
      </c>
      <c r="Q117" t="s">
        <v>153</v>
      </c>
      <c r="R117" s="22" t="s">
        <v>98</v>
      </c>
      <c r="S117" s="26">
        <v>44763</v>
      </c>
      <c r="T117" s="69">
        <v>46.926400000000001</v>
      </c>
      <c r="U117" s="69">
        <v>2.28159</v>
      </c>
      <c r="V117" s="69">
        <v>5.6005700000000003</v>
      </c>
      <c r="W117" s="69">
        <v>4.6109999999999996E-3</v>
      </c>
      <c r="X117" s="69">
        <v>3.6918646043025602</v>
      </c>
      <c r="Y117" s="69">
        <v>3.4022142257405994</v>
      </c>
      <c r="Z117" s="69">
        <v>13.351699999999999</v>
      </c>
      <c r="AA117" s="69">
        <v>0.12937899999999999</v>
      </c>
      <c r="AB117" s="69">
        <v>21.927199999999999</v>
      </c>
      <c r="AC117" s="69">
        <v>0.53143200000000002</v>
      </c>
      <c r="AD117" s="69">
        <f t="shared" si="14"/>
        <v>97.846960830043145</v>
      </c>
      <c r="AF117" s="11">
        <f t="shared" si="15"/>
        <v>0.77899603244567905</v>
      </c>
      <c r="AG117" s="11"/>
      <c r="AH117" s="11">
        <f t="shared" si="24"/>
        <v>4.5917121680291224E-2</v>
      </c>
      <c r="AI117" s="11">
        <f t="shared" si="25"/>
        <v>0.53077444623400916</v>
      </c>
      <c r="AJ117" s="11">
        <f t="shared" si="26"/>
        <v>1.9653202609826296E-3</v>
      </c>
      <c r="AK117" s="11">
        <f t="shared" si="27"/>
        <v>0.4213431118247169</v>
      </c>
      <c r="AL117" s="104">
        <v>1.7804513297729456</v>
      </c>
      <c r="AM117" s="104">
        <v>6.5109197219914997E-2</v>
      </c>
      <c r="AN117" s="104">
        <v>0.2504235632191687</v>
      </c>
      <c r="AO117" s="104">
        <v>0.11712828516155573</v>
      </c>
      <c r="AP117" s="104">
        <v>9.7130745727886825E-2</v>
      </c>
      <c r="AQ117" s="104">
        <v>0.75522144161284177</v>
      </c>
      <c r="AR117" s="104">
        <v>4.1573386039418063E-3</v>
      </c>
      <c r="AS117" s="104">
        <v>0.89128780640467176</v>
      </c>
      <c r="AT117" s="104">
        <v>3.9090292277072725E-2</v>
      </c>
    </row>
    <row r="118" spans="1:46" x14ac:dyDescent="0.2">
      <c r="B118" t="s">
        <v>586</v>
      </c>
      <c r="C118" s="26">
        <v>44845</v>
      </c>
      <c r="D118" s="69">
        <v>0.26556600000000002</v>
      </c>
      <c r="E118" s="69">
        <v>55.724899999999998</v>
      </c>
      <c r="F118" s="69">
        <v>18.325299999999999</v>
      </c>
      <c r="G118" s="69">
        <v>25.726400000000002</v>
      </c>
      <c r="H118" s="69">
        <v>2.298E-2</v>
      </c>
      <c r="I118" s="69">
        <v>9.2200000000000008E-3</v>
      </c>
      <c r="J118" s="69">
        <v>3.9376000000000001E-2</v>
      </c>
      <c r="K118" s="69">
        <v>0.29359800000000003</v>
      </c>
      <c r="L118" s="69">
        <v>0.216695</v>
      </c>
      <c r="M118" s="69">
        <v>100.624</v>
      </c>
      <c r="O118" t="s">
        <v>149</v>
      </c>
      <c r="P118" s="64">
        <v>13</v>
      </c>
      <c r="Q118" t="s">
        <v>404</v>
      </c>
      <c r="R118" s="22" t="s">
        <v>355</v>
      </c>
      <c r="S118" s="26">
        <v>44763</v>
      </c>
      <c r="T118" s="69">
        <v>43.385100000000001</v>
      </c>
      <c r="U118" s="69">
        <v>3.5594899999999998</v>
      </c>
      <c r="V118" s="69">
        <v>8.1611700000000003</v>
      </c>
      <c r="W118" s="69">
        <v>0.26431500000000002</v>
      </c>
      <c r="X118" s="69">
        <v>3.3969192667411607</v>
      </c>
      <c r="Y118" s="69">
        <v>4.2569450465838834</v>
      </c>
      <c r="Z118" s="69">
        <v>11.9428</v>
      </c>
      <c r="AA118" s="69">
        <v>9.8169000000000006E-2</v>
      </c>
      <c r="AB118" s="69">
        <v>22.059100000000001</v>
      </c>
      <c r="AC118" s="69">
        <v>0.60054099999999999</v>
      </c>
      <c r="AD118" s="69">
        <f t="shared" si="14"/>
        <v>97.724549313325056</v>
      </c>
      <c r="AF118" s="11">
        <f t="shared" si="15"/>
        <v>0.7465790027009076</v>
      </c>
      <c r="AG118" s="11"/>
      <c r="AH118" s="11">
        <f t="shared" si="24"/>
        <v>5.6017357190771458E-2</v>
      </c>
      <c r="AI118" s="11">
        <f t="shared" si="25"/>
        <v>0.5292413521496151</v>
      </c>
      <c r="AJ118" s="11">
        <f t="shared" si="26"/>
        <v>1.4539701145468561E-3</v>
      </c>
      <c r="AK118" s="11">
        <f t="shared" si="27"/>
        <v>0.41328732054506656</v>
      </c>
      <c r="AL118" s="104">
        <v>1.6621317499930077</v>
      </c>
      <c r="AM118" s="104">
        <v>0.10256625244861492</v>
      </c>
      <c r="AN118" s="104">
        <v>0.36847443361003251</v>
      </c>
      <c r="AO118" s="104">
        <v>0.1088211270292045</v>
      </c>
      <c r="AP118" s="104">
        <v>0.12271710045481064</v>
      </c>
      <c r="AQ118" s="104">
        <v>0.68211229852488253</v>
      </c>
      <c r="AR118" s="104">
        <v>3.1852091129092736E-3</v>
      </c>
      <c r="AS118" s="104">
        <v>0.9053876186858717</v>
      </c>
      <c r="AT118" s="104">
        <v>4.4604210140666387E-2</v>
      </c>
    </row>
    <row r="119" spans="1:46" x14ac:dyDescent="0.2">
      <c r="B119" t="s">
        <v>587</v>
      </c>
      <c r="C119" s="26">
        <v>44845</v>
      </c>
      <c r="D119" s="69">
        <v>0.24640699999999999</v>
      </c>
      <c r="E119" s="69">
        <v>55.738</v>
      </c>
      <c r="F119" s="69">
        <v>18.317499999999999</v>
      </c>
      <c r="G119" s="69">
        <v>25.706399999999999</v>
      </c>
      <c r="H119" s="69">
        <v>1.7763999999999999E-2</v>
      </c>
      <c r="I119" s="69">
        <v>1.1249999999999999E-3</v>
      </c>
      <c r="J119" s="69">
        <v>3.3515000000000003E-2</v>
      </c>
      <c r="K119" s="69">
        <v>0.28353800000000001</v>
      </c>
      <c r="L119" s="69">
        <v>0.21068200000000001</v>
      </c>
      <c r="M119" s="69">
        <v>100.55500000000001</v>
      </c>
      <c r="O119" t="s">
        <v>149</v>
      </c>
      <c r="P119" s="64">
        <v>13</v>
      </c>
      <c r="Q119" t="s">
        <v>154</v>
      </c>
      <c r="R119" s="22" t="s">
        <v>98</v>
      </c>
      <c r="S119" s="26">
        <v>44763</v>
      </c>
      <c r="T119" s="69">
        <v>44.6691</v>
      </c>
      <c r="U119" s="69">
        <v>2.99044</v>
      </c>
      <c r="V119" s="69">
        <v>7.4502499999999996</v>
      </c>
      <c r="W119" s="69">
        <v>0.43052200000000002</v>
      </c>
      <c r="X119" s="69">
        <v>4.9990689109860424</v>
      </c>
      <c r="Y119" s="69">
        <v>2.4732292561213556</v>
      </c>
      <c r="Z119" s="69">
        <v>11.9892</v>
      </c>
      <c r="AA119" s="69">
        <v>0.11787300000000001</v>
      </c>
      <c r="AB119" s="69">
        <v>21.690999999999999</v>
      </c>
      <c r="AC119" s="69">
        <v>0.65702199999999999</v>
      </c>
      <c r="AD119" s="69">
        <f t="shared" si="14"/>
        <v>97.467705167107397</v>
      </c>
      <c r="AF119" s="11">
        <f t="shared" si="15"/>
        <v>0.74738929358597572</v>
      </c>
      <c r="AG119" s="11"/>
      <c r="AH119" s="11">
        <f t="shared" si="24"/>
        <v>3.3212595290799583E-2</v>
      </c>
      <c r="AI119" s="11">
        <f t="shared" si="25"/>
        <v>0.55028317937844684</v>
      </c>
      <c r="AJ119" s="11">
        <f t="shared" si="26"/>
        <v>1.7815963584196651E-3</v>
      </c>
      <c r="AK119" s="11">
        <f t="shared" si="27"/>
        <v>0.41472262897233375</v>
      </c>
      <c r="AL119" s="104">
        <v>1.7143327331354048</v>
      </c>
      <c r="AM119" s="104">
        <v>8.6320684633841391E-2</v>
      </c>
      <c r="AN119" s="104">
        <v>0.33696815049643397</v>
      </c>
      <c r="AO119" s="104">
        <v>0.16042800770417018</v>
      </c>
      <c r="AP119" s="104">
        <v>7.1422408142831739E-2</v>
      </c>
      <c r="AQ119" s="104">
        <v>0.68596664400082341</v>
      </c>
      <c r="AR119" s="104">
        <v>3.831254412451207E-3</v>
      </c>
      <c r="AS119" s="104">
        <v>0.89184505496128896</v>
      </c>
      <c r="AT119" s="104">
        <v>4.8885062512754894E-2</v>
      </c>
    </row>
    <row r="120" spans="1:46" x14ac:dyDescent="0.2">
      <c r="B120" t="s">
        <v>587</v>
      </c>
      <c r="C120" s="26">
        <v>44845</v>
      </c>
      <c r="D120" s="69">
        <v>0.26238600000000001</v>
      </c>
      <c r="E120" s="69">
        <v>55.7226</v>
      </c>
      <c r="F120" s="69">
        <v>18.406400000000001</v>
      </c>
      <c r="G120" s="69">
        <v>25.747699999999998</v>
      </c>
      <c r="H120" s="69">
        <v>2.6495000000000001E-2</v>
      </c>
      <c r="I120" s="69">
        <v>3.8319999999999999E-3</v>
      </c>
      <c r="J120" s="69">
        <v>3.3259999999999998E-2</v>
      </c>
      <c r="K120" s="69">
        <v>0.27919899999999997</v>
      </c>
      <c r="L120" s="69">
        <v>0.20517099999999999</v>
      </c>
      <c r="M120" s="69">
        <v>100.687</v>
      </c>
      <c r="O120" t="s">
        <v>149</v>
      </c>
      <c r="P120" s="64">
        <v>13</v>
      </c>
      <c r="Q120" t="s">
        <v>405</v>
      </c>
      <c r="R120" s="22" t="s">
        <v>355</v>
      </c>
      <c r="S120" s="26">
        <v>44763</v>
      </c>
      <c r="T120" s="69">
        <v>42.372100000000003</v>
      </c>
      <c r="U120" s="69">
        <v>4.3361299999999998</v>
      </c>
      <c r="V120" s="69">
        <v>8.6527999999999992</v>
      </c>
      <c r="W120" s="69">
        <v>7.4190000000000006E-2</v>
      </c>
      <c r="X120" s="69">
        <v>3.4353139834903876</v>
      </c>
      <c r="Y120" s="69">
        <v>4.7815720179291583</v>
      </c>
      <c r="Z120" s="69">
        <v>11.311</v>
      </c>
      <c r="AA120" s="69">
        <v>0.121073</v>
      </c>
      <c r="AB120" s="69">
        <v>21.9724</v>
      </c>
      <c r="AC120" s="69">
        <v>0.62723099999999998</v>
      </c>
      <c r="AD120" s="69">
        <f t="shared" si="14"/>
        <v>97.683810001419545</v>
      </c>
      <c r="AF120" s="11">
        <f t="shared" si="15"/>
        <v>0.72269086586615383</v>
      </c>
      <c r="AG120" s="11"/>
      <c r="AH120" s="11">
        <f t="shared" si="24"/>
        <v>6.2931002879301548E-2</v>
      </c>
      <c r="AI120" s="11">
        <f t="shared" si="25"/>
        <v>0.52354678601579652</v>
      </c>
      <c r="AJ120" s="11">
        <f t="shared" si="26"/>
        <v>1.7934851961520961E-3</v>
      </c>
      <c r="AK120" s="11">
        <f t="shared" si="27"/>
        <v>0.4117287259087497</v>
      </c>
      <c r="AL120" s="104">
        <v>1.6293503538514811</v>
      </c>
      <c r="AM120" s="104">
        <v>0.1254089849313576</v>
      </c>
      <c r="AN120" s="104">
        <v>0.3921220361892323</v>
      </c>
      <c r="AO120" s="104">
        <v>0.11045975596549819</v>
      </c>
      <c r="AP120" s="104">
        <v>0.13835262093641454</v>
      </c>
      <c r="AQ120" s="104">
        <v>0.64842592604493798</v>
      </c>
      <c r="AR120" s="104">
        <v>3.9429433211831885E-3</v>
      </c>
      <c r="AS120" s="104">
        <v>0.90517782552329151</v>
      </c>
      <c r="AT120" s="104">
        <v>4.6759553236603871E-2</v>
      </c>
    </row>
    <row r="121" spans="1:46" x14ac:dyDescent="0.2">
      <c r="B121" t="s">
        <v>588</v>
      </c>
      <c r="C121" s="26">
        <v>44845</v>
      </c>
      <c r="D121" s="69">
        <v>0.25628899999999999</v>
      </c>
      <c r="E121" s="69">
        <v>55.539099999999998</v>
      </c>
      <c r="F121" s="69">
        <v>18.2578</v>
      </c>
      <c r="G121" s="69">
        <v>25.591100000000001</v>
      </c>
      <c r="H121" s="69">
        <v>2.1718999999999999E-2</v>
      </c>
      <c r="I121" s="69">
        <v>-4.4799999999999996E-3</v>
      </c>
      <c r="J121" s="69">
        <v>3.7095000000000003E-2</v>
      </c>
      <c r="K121" s="69">
        <v>0.213925</v>
      </c>
      <c r="L121" s="69">
        <v>0.178202</v>
      </c>
      <c r="M121" s="69">
        <v>100.09099999999999</v>
      </c>
      <c r="O121" t="s">
        <v>149</v>
      </c>
      <c r="P121" s="64">
        <v>13</v>
      </c>
      <c r="Q121" t="s">
        <v>155</v>
      </c>
      <c r="R121" s="22" t="s">
        <v>98</v>
      </c>
      <c r="S121" s="26">
        <v>44763</v>
      </c>
      <c r="T121" s="69">
        <v>46.598500000000001</v>
      </c>
      <c r="U121" s="69">
        <v>1.9553</v>
      </c>
      <c r="V121" s="69">
        <v>5.2079800000000001</v>
      </c>
      <c r="W121" s="69">
        <v>4.0372999999999999E-2</v>
      </c>
      <c r="X121" s="69">
        <v>5.0784383014641765</v>
      </c>
      <c r="Y121" s="69">
        <v>5.5567693781432537</v>
      </c>
      <c r="Z121" s="69">
        <v>10.457700000000001</v>
      </c>
      <c r="AA121" s="69">
        <v>0.35170299999999999</v>
      </c>
      <c r="AB121" s="69">
        <v>21.5686</v>
      </c>
      <c r="AC121" s="69">
        <v>1.26966</v>
      </c>
      <c r="AD121" s="69">
        <f t="shared" si="14"/>
        <v>98.085023679607446</v>
      </c>
      <c r="AF121" s="11">
        <f t="shared" si="15"/>
        <v>0.64911092814313254</v>
      </c>
      <c r="AG121" s="11"/>
      <c r="AH121" s="11">
        <f t="shared" si="24"/>
        <v>7.8065232191382145E-2</v>
      </c>
      <c r="AI121" s="11">
        <f t="shared" si="25"/>
        <v>0.4849568685694996</v>
      </c>
      <c r="AJ121" s="11">
        <f t="shared" si="26"/>
        <v>5.5611920982247135E-3</v>
      </c>
      <c r="AK121" s="11">
        <f t="shared" si="27"/>
        <v>0.43141670714089353</v>
      </c>
      <c r="AL121" s="104">
        <v>1.7906763385932329</v>
      </c>
      <c r="AM121" s="104">
        <v>5.6513268525777885E-2</v>
      </c>
      <c r="AN121" s="104">
        <v>0.2358547127824776</v>
      </c>
      <c r="AO121" s="104">
        <v>0.16318434403553062</v>
      </c>
      <c r="AP121" s="104">
        <v>0.16067552567896762</v>
      </c>
      <c r="AQ121" s="104">
        <v>0.5991095120353136</v>
      </c>
      <c r="AR121" s="104">
        <v>1.1446164171950265E-2</v>
      </c>
      <c r="AS121" s="104">
        <v>0.88795106682849934</v>
      </c>
      <c r="AT121" s="104">
        <v>9.4589067348249831E-2</v>
      </c>
    </row>
    <row r="122" spans="1:46" x14ac:dyDescent="0.2">
      <c r="B122" t="s">
        <v>588</v>
      </c>
      <c r="C122" s="26">
        <v>44845</v>
      </c>
      <c r="D122" s="69">
        <v>0.26810499999999998</v>
      </c>
      <c r="E122" s="69">
        <v>55.4983</v>
      </c>
      <c r="F122" s="69">
        <v>18.3</v>
      </c>
      <c r="G122" s="69">
        <v>25.715699999999998</v>
      </c>
      <c r="H122" s="69">
        <v>2.8253E-2</v>
      </c>
      <c r="I122" s="69">
        <v>1.4120000000000001E-3</v>
      </c>
      <c r="J122" s="69">
        <v>2.8250999999999998E-2</v>
      </c>
      <c r="K122" s="69">
        <v>0.241872</v>
      </c>
      <c r="L122" s="69">
        <v>0.19908100000000001</v>
      </c>
      <c r="M122" s="69">
        <v>100.28100000000001</v>
      </c>
      <c r="O122" t="s">
        <v>149</v>
      </c>
      <c r="P122" s="64">
        <v>13</v>
      </c>
      <c r="Q122" t="s">
        <v>406</v>
      </c>
      <c r="R122" s="22" t="s">
        <v>355</v>
      </c>
      <c r="S122" s="26">
        <v>44763</v>
      </c>
      <c r="T122" s="69">
        <v>40.5884</v>
      </c>
      <c r="U122" s="69">
        <v>5.0365000000000002</v>
      </c>
      <c r="V122" s="69">
        <v>9.8225300000000004</v>
      </c>
      <c r="W122" s="69">
        <v>1.387E-3</v>
      </c>
      <c r="X122" s="69">
        <v>3.2021172497626558</v>
      </c>
      <c r="Y122" s="69">
        <v>5.6436499080403708</v>
      </c>
      <c r="Z122" s="69">
        <v>10.501099999999999</v>
      </c>
      <c r="AA122" s="69">
        <v>0.132942</v>
      </c>
      <c r="AB122" s="69">
        <v>21.8827</v>
      </c>
      <c r="AC122" s="69">
        <v>0.64241000000000004</v>
      </c>
      <c r="AD122" s="69">
        <f t="shared" si="14"/>
        <v>97.453736157803021</v>
      </c>
      <c r="AF122" s="11">
        <f t="shared" si="15"/>
        <v>0.69334119586315102</v>
      </c>
      <c r="AG122" s="11"/>
      <c r="AH122" s="11">
        <f t="shared" si="24"/>
        <v>7.3583549293478365E-2</v>
      </c>
      <c r="AI122" s="11">
        <f t="shared" si="25"/>
        <v>0.51824553870395618</v>
      </c>
      <c r="AJ122" s="11">
        <f t="shared" si="26"/>
        <v>1.9509197978068494E-3</v>
      </c>
      <c r="AK122" s="11">
        <f t="shared" si="27"/>
        <v>0.40621999220475852</v>
      </c>
      <c r="AL122" s="104">
        <v>1.571164118149091</v>
      </c>
      <c r="AM122" s="104">
        <v>0.14663590592584588</v>
      </c>
      <c r="AN122" s="104">
        <v>0.44809807406520807</v>
      </c>
      <c r="AO122" s="104">
        <v>0.10364777945029686</v>
      </c>
      <c r="AP122" s="104">
        <v>0.16438488595148104</v>
      </c>
      <c r="AQ122" s="104">
        <v>0.60600930497702177</v>
      </c>
      <c r="AR122" s="104">
        <v>4.3583345943790843E-3</v>
      </c>
      <c r="AS122" s="104">
        <v>0.90749124948379023</v>
      </c>
      <c r="AT122" s="104">
        <v>4.821034740288576E-2</v>
      </c>
    </row>
    <row r="123" spans="1:46" x14ac:dyDescent="0.2">
      <c r="B123" t="s">
        <v>588</v>
      </c>
      <c r="C123" s="26">
        <v>44845</v>
      </c>
      <c r="D123" s="69">
        <v>0.235206</v>
      </c>
      <c r="E123" s="69">
        <v>55.342700000000001</v>
      </c>
      <c r="F123" s="69">
        <v>18.259899999999998</v>
      </c>
      <c r="G123" s="69">
        <v>25.6313</v>
      </c>
      <c r="H123" s="69">
        <v>1.9629000000000001E-2</v>
      </c>
      <c r="I123" s="69">
        <v>-4.5100000000000001E-3</v>
      </c>
      <c r="J123" s="69">
        <v>4.1273999999999998E-2</v>
      </c>
      <c r="K123" s="69">
        <v>0.24474599999999999</v>
      </c>
      <c r="L123" s="69">
        <v>0.18288199999999999</v>
      </c>
      <c r="M123" s="69">
        <v>99.953199999999995</v>
      </c>
      <c r="O123" t="s">
        <v>149</v>
      </c>
      <c r="P123" s="64">
        <v>13</v>
      </c>
      <c r="Q123" t="s">
        <v>156</v>
      </c>
      <c r="R123" s="22" t="s">
        <v>98</v>
      </c>
      <c r="S123" s="26">
        <v>44763</v>
      </c>
      <c r="T123" s="69">
        <v>48.366</v>
      </c>
      <c r="U123" s="69">
        <v>1.8064499999999999</v>
      </c>
      <c r="V123" s="69">
        <v>4.2055100000000003</v>
      </c>
      <c r="W123" s="69">
        <v>0.148564</v>
      </c>
      <c r="X123" s="69">
        <v>4.0495152128926755</v>
      </c>
      <c r="Y123" s="69">
        <v>2.5528561110171792</v>
      </c>
      <c r="Z123" s="69">
        <v>14.032299999999999</v>
      </c>
      <c r="AA123" s="69">
        <v>0.123711</v>
      </c>
      <c r="AB123" s="69">
        <v>22.1525</v>
      </c>
      <c r="AC123" s="69">
        <v>0.49877300000000002</v>
      </c>
      <c r="AD123" s="69">
        <f t="shared" si="14"/>
        <v>97.936179323909855</v>
      </c>
      <c r="AF123" s="11">
        <f t="shared" si="15"/>
        <v>0.7976462964506863</v>
      </c>
      <c r="AG123" s="11"/>
      <c r="AH123" s="11">
        <f t="shared" si="24"/>
        <v>3.4912923153562571E-2</v>
      </c>
      <c r="AI123" s="11">
        <f t="shared" si="25"/>
        <v>0.53184023414768677</v>
      </c>
      <c r="AJ123" s="11">
        <f t="shared" si="26"/>
        <v>1.9042533755381935E-3</v>
      </c>
      <c r="AK123" s="11">
        <f t="shared" si="27"/>
        <v>0.4313425893232124</v>
      </c>
      <c r="AL123" s="104">
        <v>1.8301067159281383</v>
      </c>
      <c r="AM123" s="104">
        <v>5.1410763832517942E-2</v>
      </c>
      <c r="AN123" s="104">
        <v>0.18753615436163878</v>
      </c>
      <c r="AO123" s="104">
        <v>0.1281275227794563</v>
      </c>
      <c r="AP123" s="104">
        <v>7.2684997349250366E-2</v>
      </c>
      <c r="AQ123" s="104">
        <v>0.79157119515016161</v>
      </c>
      <c r="AR123" s="104">
        <v>3.9644532468536943E-3</v>
      </c>
      <c r="AS123" s="104">
        <v>0.89800945121884646</v>
      </c>
      <c r="AT123" s="104">
        <v>3.6588746133136826E-2</v>
      </c>
    </row>
    <row r="124" spans="1:46" x14ac:dyDescent="0.2">
      <c r="A124" s="29"/>
      <c r="B124" s="29"/>
      <c r="C124" s="30" t="s">
        <v>576</v>
      </c>
      <c r="D124" s="70">
        <f>2*STDEV(D62:D123)</f>
        <v>5.8865173567453646E-2</v>
      </c>
      <c r="E124" s="70">
        <f t="shared" ref="E124:L124" si="28">2*STDEV(E62:E123)</f>
        <v>0.58694933000348359</v>
      </c>
      <c r="F124" s="70">
        <f t="shared" si="28"/>
        <v>0.34702459845116967</v>
      </c>
      <c r="G124" s="70">
        <f t="shared" si="28"/>
        <v>0.50547091855832471</v>
      </c>
      <c r="H124" s="70">
        <f t="shared" si="28"/>
        <v>2.0571149968151091E-2</v>
      </c>
      <c r="I124" s="70">
        <f t="shared" si="28"/>
        <v>8.8361318116106022E-3</v>
      </c>
      <c r="J124" s="70">
        <f t="shared" si="28"/>
        <v>1.2711375206582399E-2</v>
      </c>
      <c r="K124" s="70">
        <f t="shared" si="28"/>
        <v>0.19967214995845095</v>
      </c>
      <c r="L124" s="70">
        <f t="shared" si="28"/>
        <v>0.11322340295995281</v>
      </c>
      <c r="M124" s="70"/>
      <c r="N124" s="68"/>
      <c r="O124" t="s">
        <v>149</v>
      </c>
      <c r="P124" s="64">
        <v>13</v>
      </c>
      <c r="Q124" t="s">
        <v>407</v>
      </c>
      <c r="R124" s="22" t="s">
        <v>355</v>
      </c>
      <c r="S124" s="26">
        <v>44763</v>
      </c>
      <c r="T124" s="69">
        <v>44.348100000000002</v>
      </c>
      <c r="U124" s="69">
        <v>3.2654100000000001</v>
      </c>
      <c r="V124" s="69">
        <v>7.2988799999999996</v>
      </c>
      <c r="W124" s="69">
        <v>1.0279999999999999E-2</v>
      </c>
      <c r="X124" s="69">
        <v>3.8878775972959678</v>
      </c>
      <c r="Y124" s="69">
        <v>4.3587284404161926</v>
      </c>
      <c r="Z124" s="69">
        <v>11.907299999999999</v>
      </c>
      <c r="AA124" s="69">
        <v>0.128162</v>
      </c>
      <c r="AB124" s="69">
        <v>21.995999999999999</v>
      </c>
      <c r="AC124" s="69">
        <v>0.55512399999999995</v>
      </c>
      <c r="AD124" s="69">
        <f t="shared" si="14"/>
        <v>97.755862037712163</v>
      </c>
      <c r="AF124" s="11">
        <f t="shared" si="15"/>
        <v>0.73104979997192199</v>
      </c>
      <c r="AG124" s="11"/>
      <c r="AH124" s="11">
        <f t="shared" si="24"/>
        <v>5.7989763135085054E-2</v>
      </c>
      <c r="AI124" s="11">
        <f t="shared" si="25"/>
        <v>0.52343767107113703</v>
      </c>
      <c r="AJ124" s="11">
        <f t="shared" si="26"/>
        <v>1.9191430153694098E-3</v>
      </c>
      <c r="AK124" s="11">
        <f t="shared" si="27"/>
        <v>0.41665342277840861</v>
      </c>
      <c r="AL124" s="104">
        <v>1.6985446003653597</v>
      </c>
      <c r="AM124" s="104">
        <v>9.4065750123959624E-2</v>
      </c>
      <c r="AN124" s="104">
        <v>0.3294490452578489</v>
      </c>
      <c r="AO124" s="104">
        <v>0.12451385290026934</v>
      </c>
      <c r="AP124" s="104">
        <v>0.12561570725973309</v>
      </c>
      <c r="AQ124" s="104">
        <v>0.67989228081237552</v>
      </c>
      <c r="AR124" s="104">
        <v>4.1571907553171221E-3</v>
      </c>
      <c r="AS124" s="104">
        <v>0.90254230324373641</v>
      </c>
      <c r="AT124" s="104">
        <v>4.1219269281399934E-2</v>
      </c>
    </row>
    <row r="125" spans="1:46" x14ac:dyDescent="0.2">
      <c r="C125" s="30" t="s">
        <v>577</v>
      </c>
      <c r="D125" s="70">
        <f>2*STDEV(D62:D123)/(AVERAGE(D62:D123))*100</f>
        <v>27.582516202220503</v>
      </c>
      <c r="E125" s="70">
        <f t="shared" ref="E125:L125" si="29">2*STDEV(E62:E123)/(AVERAGE(E62:E123))*100</f>
        <v>1.060918597983695</v>
      </c>
      <c r="F125" s="70">
        <f t="shared" si="29"/>
        <v>1.8874789207983091</v>
      </c>
      <c r="G125" s="70">
        <f t="shared" si="29"/>
        <v>1.9516666128366615</v>
      </c>
      <c r="H125" s="70">
        <f t="shared" si="29"/>
        <v>202.31200537189093</v>
      </c>
      <c r="I125" s="70">
        <f t="shared" si="29"/>
        <v>393.11007948440005</v>
      </c>
      <c r="J125" s="70">
        <f t="shared" si="29"/>
        <v>39.273461403933837</v>
      </c>
      <c r="K125" s="70">
        <f t="shared" si="29"/>
        <v>164.26028242665754</v>
      </c>
      <c r="L125" s="70">
        <f t="shared" si="29"/>
        <v>106.3359867934123</v>
      </c>
      <c r="M125" s="69"/>
      <c r="O125" t="s">
        <v>149</v>
      </c>
      <c r="P125" s="64">
        <v>13</v>
      </c>
      <c r="Q125" t="s">
        <v>157</v>
      </c>
      <c r="R125" s="22" t="s">
        <v>98</v>
      </c>
      <c r="S125" s="26">
        <v>44763</v>
      </c>
      <c r="T125" s="69">
        <v>48.048999999999999</v>
      </c>
      <c r="U125" s="69">
        <v>2.0134500000000002</v>
      </c>
      <c r="V125" s="69">
        <v>4.1791700000000001</v>
      </c>
      <c r="W125" s="69">
        <v>0.111744</v>
      </c>
      <c r="X125" s="69">
        <v>4.4336253849090648</v>
      </c>
      <c r="Y125" s="69">
        <v>3.0284698593171293</v>
      </c>
      <c r="Z125" s="69">
        <v>14.081799999999999</v>
      </c>
      <c r="AA125" s="69">
        <v>0.150778</v>
      </c>
      <c r="AB125" s="69">
        <v>21.5167</v>
      </c>
      <c r="AC125" s="69">
        <v>0.50253999999999999</v>
      </c>
      <c r="AD125" s="69">
        <f t="shared" si="14"/>
        <v>98.06727724422619</v>
      </c>
      <c r="AF125" s="11">
        <f t="shared" si="15"/>
        <v>0.7781232656005741</v>
      </c>
      <c r="AG125" s="11"/>
      <c r="AH125" s="11">
        <f t="shared" si="24"/>
        <v>4.1369611719275612E-2</v>
      </c>
      <c r="AI125" s="11">
        <f t="shared" si="25"/>
        <v>0.53783327039041384</v>
      </c>
      <c r="AJ125" s="11">
        <f t="shared" si="26"/>
        <v>2.3182096452480832E-3</v>
      </c>
      <c r="AK125" s="11">
        <f t="shared" si="27"/>
        <v>0.41847890824506245</v>
      </c>
      <c r="AL125" s="104">
        <v>1.8196681455849473</v>
      </c>
      <c r="AM125" s="104">
        <v>5.735094205385869E-2</v>
      </c>
      <c r="AN125" s="104">
        <v>0.18652110067716907</v>
      </c>
      <c r="AO125" s="104">
        <v>0.14040093034033199</v>
      </c>
      <c r="AP125" s="104">
        <v>8.6300496349442535E-2</v>
      </c>
      <c r="AQ125" s="104">
        <v>0.79504349534275909</v>
      </c>
      <c r="AR125" s="104">
        <v>4.8359806803252685E-3</v>
      </c>
      <c r="AS125" s="104">
        <v>0.87298226868526407</v>
      </c>
      <c r="AT125" s="104">
        <v>3.6896640285902435E-2</v>
      </c>
    </row>
    <row r="126" spans="1:46" x14ac:dyDescent="0.2">
      <c r="C126" s="26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O126" t="s">
        <v>149</v>
      </c>
      <c r="P126" s="64">
        <v>13</v>
      </c>
      <c r="Q126" t="s">
        <v>408</v>
      </c>
      <c r="R126" s="22" t="s">
        <v>355</v>
      </c>
      <c r="S126" s="26">
        <v>44763</v>
      </c>
      <c r="T126" s="69">
        <v>41.3187</v>
      </c>
      <c r="U126" s="69">
        <v>4.8783799999999999</v>
      </c>
      <c r="V126" s="69">
        <v>8.8432899999999997</v>
      </c>
      <c r="W126" s="69">
        <v>9.8969999999999995E-3</v>
      </c>
      <c r="X126" s="69">
        <v>3.7948365673093507</v>
      </c>
      <c r="Y126" s="69">
        <v>5.0089134764535119</v>
      </c>
      <c r="Z126" s="69">
        <v>10.6357</v>
      </c>
      <c r="AA126" s="69">
        <v>0.12260699999999999</v>
      </c>
      <c r="AB126" s="69">
        <v>21.807300000000001</v>
      </c>
      <c r="AC126" s="69">
        <v>0.64880599999999999</v>
      </c>
      <c r="AD126" s="69">
        <f t="shared" si="14"/>
        <v>97.068430043762859</v>
      </c>
      <c r="AF126" s="11">
        <f t="shared" si="15"/>
        <v>0.6954925762912445</v>
      </c>
      <c r="AG126" s="11"/>
      <c r="AH126" s="11">
        <f t="shared" si="24"/>
        <v>6.6488432573238374E-2</v>
      </c>
      <c r="AI126" s="11">
        <f t="shared" si="25"/>
        <v>0.51954033650634457</v>
      </c>
      <c r="AJ126" s="11">
        <f t="shared" si="26"/>
        <v>1.8317844677819628E-3</v>
      </c>
      <c r="AK126" s="11">
        <f t="shared" si="27"/>
        <v>0.41213944645263506</v>
      </c>
      <c r="AL126" s="104">
        <v>1.6056666498420162</v>
      </c>
      <c r="AM126" s="104">
        <v>0.14258578547861284</v>
      </c>
      <c r="AN126" s="104">
        <v>0.40499783173583587</v>
      </c>
      <c r="AO126" s="104">
        <v>0.12331189346304119</v>
      </c>
      <c r="AP126" s="104">
        <v>0.14646520595885465</v>
      </c>
      <c r="AQ126" s="104">
        <v>0.61616878700720712</v>
      </c>
      <c r="AR126" s="104">
        <v>4.0351784357434842E-3</v>
      </c>
      <c r="AS126" s="104">
        <v>0.90788858410763795</v>
      </c>
      <c r="AT126" s="104">
        <v>4.8880083971049808E-2</v>
      </c>
    </row>
    <row r="127" spans="1:46" x14ac:dyDescent="0.2">
      <c r="C127" s="26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O127" t="s">
        <v>149</v>
      </c>
      <c r="P127" s="64">
        <v>13</v>
      </c>
      <c r="Q127" t="s">
        <v>158</v>
      </c>
      <c r="R127" s="22" t="s">
        <v>98</v>
      </c>
      <c r="S127" s="26">
        <v>44763</v>
      </c>
      <c r="T127" s="69">
        <v>45.500300000000003</v>
      </c>
      <c r="U127" s="69">
        <v>2.8332600000000001</v>
      </c>
      <c r="V127" s="69">
        <v>6.36646</v>
      </c>
      <c r="W127" s="69">
        <v>5.3733999999999997E-2</v>
      </c>
      <c r="X127" s="69">
        <v>3.0072169163626357</v>
      </c>
      <c r="Y127" s="69">
        <v>4.3202680217540061</v>
      </c>
      <c r="Z127" s="69">
        <v>12.3066</v>
      </c>
      <c r="AA127" s="69">
        <v>0.15227599999999999</v>
      </c>
      <c r="AB127" s="69">
        <v>22.422000000000001</v>
      </c>
      <c r="AC127" s="69">
        <v>0.70845800000000003</v>
      </c>
      <c r="AD127" s="69">
        <f t="shared" si="14"/>
        <v>97.670572938116635</v>
      </c>
      <c r="AF127" s="11">
        <f t="shared" si="15"/>
        <v>0.76089349065221379</v>
      </c>
      <c r="AG127" s="11"/>
      <c r="AH127" s="11">
        <f t="shared" si="24"/>
        <v>5.8294504186196396E-2</v>
      </c>
      <c r="AI127" s="11">
        <f t="shared" si="25"/>
        <v>0.50863721418311147</v>
      </c>
      <c r="AJ127" s="11">
        <f t="shared" si="26"/>
        <v>2.312623442274773E-3</v>
      </c>
      <c r="AK127" s="11">
        <f t="shared" si="27"/>
        <v>0.43075565818841727</v>
      </c>
      <c r="AL127" s="104">
        <v>1.7371464078527385</v>
      </c>
      <c r="AM127" s="104">
        <v>8.1358036841332665E-2</v>
      </c>
      <c r="AN127" s="104">
        <v>0.28645095213076704</v>
      </c>
      <c r="AO127" s="104">
        <v>9.6004163909536491E-2</v>
      </c>
      <c r="AP127" s="104">
        <v>0.12411236512983458</v>
      </c>
      <c r="AQ127" s="104">
        <v>0.70046287985997524</v>
      </c>
      <c r="AR127" s="104">
        <v>4.9237088312586849E-3</v>
      </c>
      <c r="AS127" s="104">
        <v>0.91710366658341691</v>
      </c>
      <c r="AT127" s="104">
        <v>5.2437818861139428E-2</v>
      </c>
    </row>
    <row r="128" spans="1:46" x14ac:dyDescent="0.2">
      <c r="B128" t="s">
        <v>589</v>
      </c>
      <c r="C128" s="26">
        <v>44763</v>
      </c>
      <c r="D128" s="69">
        <v>0.73210200000000003</v>
      </c>
      <c r="E128" s="69">
        <v>55.023600000000002</v>
      </c>
      <c r="F128" s="69">
        <v>18.128299999999999</v>
      </c>
      <c r="G128" s="69">
        <v>25.313400000000001</v>
      </c>
      <c r="H128" s="69">
        <v>3.8854E-2</v>
      </c>
      <c r="I128" s="69">
        <v>2.1689999999999999E-3</v>
      </c>
      <c r="J128" s="69">
        <v>7.3414999999999994E-2</v>
      </c>
      <c r="K128" s="69">
        <v>1.7781000000000002E-2</v>
      </c>
      <c r="L128" s="69">
        <v>4.9909000000000002E-2</v>
      </c>
      <c r="M128" s="69">
        <v>99.379499999999993</v>
      </c>
      <c r="O128" t="s">
        <v>149</v>
      </c>
      <c r="P128" s="64">
        <v>13</v>
      </c>
      <c r="Q128" t="s">
        <v>409</v>
      </c>
      <c r="R128" s="22" t="s">
        <v>355</v>
      </c>
      <c r="S128" s="26">
        <v>44763</v>
      </c>
      <c r="T128" s="69">
        <v>43.759500000000003</v>
      </c>
      <c r="U128" s="69">
        <v>3.6778200000000001</v>
      </c>
      <c r="V128" s="69">
        <v>7.8801100000000002</v>
      </c>
      <c r="W128" s="69">
        <v>6.1369E-2</v>
      </c>
      <c r="X128" s="69">
        <v>3.6685270993272101</v>
      </c>
      <c r="Y128" s="69">
        <v>4.2692381399334574</v>
      </c>
      <c r="Z128" s="69">
        <v>11.88</v>
      </c>
      <c r="AA128" s="69">
        <v>0.11058</v>
      </c>
      <c r="AB128" s="69">
        <v>21.9895</v>
      </c>
      <c r="AC128" s="69">
        <v>0.57800700000000005</v>
      </c>
      <c r="AD128" s="69">
        <f t="shared" si="14"/>
        <v>97.874651239260672</v>
      </c>
      <c r="AF128" s="11">
        <f t="shared" si="15"/>
        <v>0.73823454808023614</v>
      </c>
      <c r="AG128" s="11"/>
      <c r="AH128" s="11">
        <f t="shared" si="24"/>
        <v>5.6428336583340552E-2</v>
      </c>
      <c r="AI128" s="11">
        <f t="shared" si="25"/>
        <v>0.52811569458843932</v>
      </c>
      <c r="AJ128" s="11">
        <f t="shared" si="26"/>
        <v>1.6450533776949487E-3</v>
      </c>
      <c r="AK128" s="11">
        <f t="shared" si="27"/>
        <v>0.41381091545052506</v>
      </c>
      <c r="AL128" s="104">
        <v>1.6737954674144409</v>
      </c>
      <c r="AM128" s="104">
        <v>0.10580650630467807</v>
      </c>
      <c r="AN128" s="104">
        <v>0.35521590979921125</v>
      </c>
      <c r="AO128" s="104">
        <v>0.11733428182730302</v>
      </c>
      <c r="AP128" s="104">
        <v>0.12287474110278995</v>
      </c>
      <c r="AQ128" s="104">
        <v>0.67744080888851399</v>
      </c>
      <c r="AR128" s="104">
        <v>3.5821631492893202E-3</v>
      </c>
      <c r="AS128" s="104">
        <v>0.90108821525147353</v>
      </c>
      <c r="AT128" s="104">
        <v>4.2861906262300048E-2</v>
      </c>
    </row>
    <row r="129" spans="2:46" x14ac:dyDescent="0.2">
      <c r="B129" t="s">
        <v>589</v>
      </c>
      <c r="C129" s="26">
        <v>44763</v>
      </c>
      <c r="D129" s="69">
        <v>0.74294099999999996</v>
      </c>
      <c r="E129" s="69">
        <v>54.931699999999999</v>
      </c>
      <c r="F129" s="69">
        <v>18.175799999999999</v>
      </c>
      <c r="G129" s="69">
        <v>25.3704</v>
      </c>
      <c r="H129" s="69">
        <v>3.9945000000000001E-2</v>
      </c>
      <c r="I129" s="69">
        <v>2.12E-4</v>
      </c>
      <c r="J129" s="69">
        <v>7.2551000000000004E-2</v>
      </c>
      <c r="K129" s="69">
        <v>1.1271E-2</v>
      </c>
      <c r="L129" s="69">
        <v>4.0985000000000001E-2</v>
      </c>
      <c r="M129" s="69">
        <v>99.385800000000003</v>
      </c>
      <c r="O129" t="s">
        <v>149</v>
      </c>
      <c r="P129" s="64">
        <v>13</v>
      </c>
      <c r="Q129" t="s">
        <v>333</v>
      </c>
      <c r="R129" s="22" t="s">
        <v>331</v>
      </c>
      <c r="S129" s="26">
        <v>44763</v>
      </c>
      <c r="T129" s="69">
        <v>40.547800000000002</v>
      </c>
      <c r="U129" s="69">
        <v>5.41845</v>
      </c>
      <c r="V129" s="69">
        <v>9.4299900000000001</v>
      </c>
      <c r="W129" s="69">
        <v>-8.7600000000000004E-3</v>
      </c>
      <c r="X129" s="69">
        <v>4.434068938849097</v>
      </c>
      <c r="Y129" s="69">
        <v>4.3326453608572555</v>
      </c>
      <c r="Z129" s="69">
        <v>10.246700000000001</v>
      </c>
      <c r="AA129" s="69">
        <v>0.12901099999999999</v>
      </c>
      <c r="AB129" s="69">
        <v>21.518000000000001</v>
      </c>
      <c r="AC129" s="69">
        <v>0.63358300000000001</v>
      </c>
      <c r="AD129" s="69">
        <f t="shared" si="14"/>
        <v>96.681488299706359</v>
      </c>
      <c r="AF129" s="11">
        <f t="shared" si="15"/>
        <v>0.68675150160540721</v>
      </c>
      <c r="AG129" s="11"/>
      <c r="AH129" s="11">
        <f t="shared" si="24"/>
        <v>5.7681931697411273E-2</v>
      </c>
      <c r="AI129" s="11">
        <f t="shared" si="25"/>
        <v>0.53250878087704601</v>
      </c>
      <c r="AJ129" s="11">
        <f t="shared" si="26"/>
        <v>1.9331695079269895E-3</v>
      </c>
      <c r="AK129" s="11">
        <f t="shared" si="27"/>
        <v>0.40787611791761569</v>
      </c>
      <c r="AL129" s="104">
        <v>1.5843528561569824</v>
      </c>
      <c r="AM129" s="104">
        <v>0.15923977430581165</v>
      </c>
      <c r="AN129" s="104">
        <v>0.43423611498952097</v>
      </c>
      <c r="AO129" s="104">
        <v>0.1448739188500214</v>
      </c>
      <c r="AP129" s="104">
        <v>0.12738548837974317</v>
      </c>
      <c r="AQ129" s="104">
        <v>0.59688891630602758</v>
      </c>
      <c r="AR129" s="104">
        <v>4.2692353505068073E-3</v>
      </c>
      <c r="AS129" s="104">
        <v>0.90075864227170133</v>
      </c>
      <c r="AT129" s="104">
        <v>4.7995053389684642E-2</v>
      </c>
    </row>
    <row r="130" spans="2:46" x14ac:dyDescent="0.2">
      <c r="B130" t="s">
        <v>590</v>
      </c>
      <c r="C130" s="26">
        <v>44607</v>
      </c>
      <c r="D130" s="69">
        <v>0.74805200000000005</v>
      </c>
      <c r="E130" s="69">
        <v>54.73</v>
      </c>
      <c r="F130" s="69">
        <v>18.305800000000001</v>
      </c>
      <c r="G130" s="69">
        <v>25.7529</v>
      </c>
      <c r="H130" s="69">
        <v>4.0529999999999997E-2</v>
      </c>
      <c r="I130" s="69">
        <v>-4.3099999999999996E-3</v>
      </c>
      <c r="J130" s="69">
        <v>6.4758999999999997E-2</v>
      </c>
      <c r="K130" s="69">
        <v>2.1343999999999998E-2</v>
      </c>
      <c r="L130" s="69">
        <v>5.4757E-2</v>
      </c>
      <c r="M130" s="69">
        <v>99.713800000000006</v>
      </c>
      <c r="O130" t="s">
        <v>149</v>
      </c>
      <c r="P130" s="64">
        <v>13</v>
      </c>
      <c r="Q130" t="s">
        <v>333</v>
      </c>
      <c r="R130" s="22" t="s">
        <v>331</v>
      </c>
      <c r="S130" s="26">
        <v>44763</v>
      </c>
      <c r="T130" s="69">
        <v>41.607300000000002</v>
      </c>
      <c r="U130" s="69">
        <v>4.78</v>
      </c>
      <c r="V130" s="69">
        <v>8.6471999999999998</v>
      </c>
      <c r="W130" s="69">
        <v>1.6754999999999999E-2</v>
      </c>
      <c r="X130" s="69">
        <v>3.7483842856942688</v>
      </c>
      <c r="Y130" s="69">
        <v>5.3726691622650122</v>
      </c>
      <c r="Z130" s="69">
        <v>10.7545</v>
      </c>
      <c r="AA130" s="69">
        <v>0.135683</v>
      </c>
      <c r="AB130" s="69">
        <v>21.6434</v>
      </c>
      <c r="AC130" s="69">
        <v>0.71511899999999995</v>
      </c>
      <c r="AD130" s="69">
        <f t="shared" si="14"/>
        <v>97.421010447959304</v>
      </c>
      <c r="AF130" s="11">
        <f t="shared" si="15"/>
        <v>0.6907783329382251</v>
      </c>
      <c r="AG130" s="11"/>
      <c r="AH130" s="11">
        <f t="shared" si="24"/>
        <v>7.1296346362172372E-2</v>
      </c>
      <c r="AI130" s="11">
        <f t="shared" si="25"/>
        <v>0.51775330030803168</v>
      </c>
      <c r="AJ130" s="11">
        <f t="shared" si="26"/>
        <v>2.0265585458917848E-3</v>
      </c>
      <c r="AK130" s="11">
        <f t="shared" si="27"/>
        <v>0.40892379478390417</v>
      </c>
      <c r="AL130" s="104">
        <v>1.6112538055811443</v>
      </c>
      <c r="AM130" s="104">
        <v>0.13922402534853032</v>
      </c>
      <c r="AN130" s="104">
        <v>0.39463901505580851</v>
      </c>
      <c r="AO130" s="104">
        <v>0.12137847644804414</v>
      </c>
      <c r="AP130" s="104">
        <v>0.15655491944407912</v>
      </c>
      <c r="AQ130" s="104">
        <v>0.62088264935155923</v>
      </c>
      <c r="AR130" s="104">
        <v>4.4499855334681065E-3</v>
      </c>
      <c r="AS130" s="104">
        <v>0.8979286459639364</v>
      </c>
      <c r="AT130" s="104">
        <v>5.3688477273430533E-2</v>
      </c>
    </row>
    <row r="131" spans="2:46" x14ac:dyDescent="0.2">
      <c r="B131" t="s">
        <v>590</v>
      </c>
      <c r="C131" s="26">
        <v>44607</v>
      </c>
      <c r="D131" s="69">
        <v>0.73829500000000003</v>
      </c>
      <c r="E131" s="69">
        <v>54.868200000000002</v>
      </c>
      <c r="F131" s="69">
        <v>18.4282</v>
      </c>
      <c r="G131" s="69">
        <v>25.850899999999999</v>
      </c>
      <c r="H131" s="69">
        <v>3.6093E-2</v>
      </c>
      <c r="I131" s="69">
        <v>8.1309999999999993E-3</v>
      </c>
      <c r="J131" s="69">
        <v>8.2011000000000001E-2</v>
      </c>
      <c r="K131" s="69">
        <v>2.2246999999999999E-2</v>
      </c>
      <c r="L131" s="69">
        <v>6.0783999999999998E-2</v>
      </c>
      <c r="M131" s="69">
        <v>100.095</v>
      </c>
      <c r="O131" t="s">
        <v>149</v>
      </c>
      <c r="P131" s="64">
        <v>13</v>
      </c>
      <c r="Q131" t="s">
        <v>333</v>
      </c>
      <c r="R131" s="22" t="s">
        <v>331</v>
      </c>
      <c r="S131" s="26">
        <v>44763</v>
      </c>
      <c r="T131" s="69">
        <v>42.122399999999999</v>
      </c>
      <c r="U131" s="69">
        <v>4.7472500000000002</v>
      </c>
      <c r="V131" s="69">
        <v>8.5111399999999993</v>
      </c>
      <c r="W131" s="69">
        <v>-2.8300000000000001E-3</v>
      </c>
      <c r="X131" s="69">
        <v>4.005855847211051</v>
      </c>
      <c r="Y131" s="69">
        <v>4.7577553560116019</v>
      </c>
      <c r="Z131" s="69">
        <v>11.089700000000001</v>
      </c>
      <c r="AA131" s="69">
        <v>0.132218</v>
      </c>
      <c r="AB131" s="69">
        <v>21.746300000000002</v>
      </c>
      <c r="AC131" s="69">
        <v>0.61755199999999999</v>
      </c>
      <c r="AD131" s="69">
        <f t="shared" ref="AD131:AD194" si="30">SUM(T131:AC131)</f>
        <v>97.727341203222664</v>
      </c>
      <c r="AF131" s="11">
        <f t="shared" ref="AF131:AF194" si="31">AQ131/(AQ131+AP131+AO131)</f>
        <v>0.70464841805762601</v>
      </c>
      <c r="AG131" s="11"/>
      <c r="AH131" s="11">
        <f t="shared" si="24"/>
        <v>6.2915211786591374E-2</v>
      </c>
      <c r="AI131" s="11">
        <f t="shared" si="25"/>
        <v>0.52568785105385885</v>
      </c>
      <c r="AJ131" s="11">
        <f t="shared" si="26"/>
        <v>1.9678893738284227E-3</v>
      </c>
      <c r="AK131" s="11">
        <f t="shared" si="27"/>
        <v>0.40942904778572142</v>
      </c>
      <c r="AL131" s="104">
        <v>1.6233338555659826</v>
      </c>
      <c r="AM131" s="104">
        <v>0.13760325563323011</v>
      </c>
      <c r="AN131" s="104">
        <v>0.38655613066001798</v>
      </c>
      <c r="AO131" s="104">
        <v>0.12909018010654685</v>
      </c>
      <c r="AP131" s="104">
        <v>0.13796821447487287</v>
      </c>
      <c r="AQ131" s="104">
        <v>0.63714666443710755</v>
      </c>
      <c r="AR131" s="104">
        <v>4.3154298536279756E-3</v>
      </c>
      <c r="AS131" s="104">
        <v>0.8978463724917839</v>
      </c>
      <c r="AT131" s="104">
        <v>4.6139896776830058E-2</v>
      </c>
    </row>
    <row r="132" spans="2:46" x14ac:dyDescent="0.2">
      <c r="B132" t="s">
        <v>590</v>
      </c>
      <c r="C132" s="26">
        <v>44607</v>
      </c>
      <c r="D132" s="69">
        <v>0.74428099999999997</v>
      </c>
      <c r="E132" s="69">
        <v>54.793999999999997</v>
      </c>
      <c r="F132" s="69">
        <v>18.389800000000001</v>
      </c>
      <c r="G132" s="69">
        <v>25.817499999999999</v>
      </c>
      <c r="H132" s="69">
        <v>5.1345000000000002E-2</v>
      </c>
      <c r="I132" s="69">
        <v>9.8440000000000003E-3</v>
      </c>
      <c r="J132" s="69">
        <v>7.0142999999999997E-2</v>
      </c>
      <c r="K132" s="69">
        <v>2.1304E-2</v>
      </c>
      <c r="L132" s="69">
        <v>4.8401E-2</v>
      </c>
      <c r="M132" s="69">
        <v>99.946700000000007</v>
      </c>
      <c r="O132" t="s">
        <v>149</v>
      </c>
      <c r="P132" s="64">
        <v>13</v>
      </c>
      <c r="Q132" t="s">
        <v>333</v>
      </c>
      <c r="R132" s="22" t="s">
        <v>331</v>
      </c>
      <c r="S132" s="26">
        <v>44763</v>
      </c>
      <c r="T132" s="69">
        <v>41.5989</v>
      </c>
      <c r="U132" s="69">
        <v>4.7445399999999998</v>
      </c>
      <c r="V132" s="69">
        <v>8.7553900000000002</v>
      </c>
      <c r="W132" s="69">
        <v>-8.6599999999999993E-3</v>
      </c>
      <c r="X132" s="69">
        <v>3.6736516776638566</v>
      </c>
      <c r="Y132" s="69">
        <v>5.1729984404583078</v>
      </c>
      <c r="Z132" s="69">
        <v>10.8177</v>
      </c>
      <c r="AA132" s="69">
        <v>0.13550699999999999</v>
      </c>
      <c r="AB132" s="69">
        <v>21.851500000000001</v>
      </c>
      <c r="AC132" s="69">
        <v>0.62488500000000002</v>
      </c>
      <c r="AD132" s="69">
        <f t="shared" si="30"/>
        <v>97.36641211812217</v>
      </c>
      <c r="AF132" s="11">
        <f t="shared" si="31"/>
        <v>0.69840393408646584</v>
      </c>
      <c r="AG132" s="11"/>
      <c r="AH132" s="11">
        <f t="shared" si="24"/>
        <v>6.8367216292032282E-2</v>
      </c>
      <c r="AI132" s="11">
        <f t="shared" si="25"/>
        <v>0.51844226059444587</v>
      </c>
      <c r="AJ132" s="11">
        <f t="shared" si="26"/>
        <v>2.0156903711557885E-3</v>
      </c>
      <c r="AK132" s="11">
        <f t="shared" si="27"/>
        <v>0.41117483274236605</v>
      </c>
      <c r="AL132" s="104">
        <v>1.6105889774030213</v>
      </c>
      <c r="AM132" s="104">
        <v>0.13816207783504189</v>
      </c>
      <c r="AN132" s="104">
        <v>0.39949234763722313</v>
      </c>
      <c r="AO132" s="104">
        <v>0.11893344617145718</v>
      </c>
      <c r="AP132" s="104">
        <v>0.15070491697209062</v>
      </c>
      <c r="AQ132" s="104">
        <v>0.62439970173244286</v>
      </c>
      <c r="AR132" s="104">
        <v>4.4432765659039777E-3</v>
      </c>
      <c r="AS132" s="104">
        <v>0.90637109992546594</v>
      </c>
      <c r="AT132" s="104">
        <v>4.6904155757352246E-2</v>
      </c>
    </row>
    <row r="133" spans="2:46" x14ac:dyDescent="0.2">
      <c r="B133" t="s">
        <v>590</v>
      </c>
      <c r="C133" s="26">
        <v>44607</v>
      </c>
      <c r="D133" s="69">
        <v>0.73399800000000004</v>
      </c>
      <c r="E133" s="69">
        <v>54.986499999999999</v>
      </c>
      <c r="F133" s="69">
        <v>18.466100000000001</v>
      </c>
      <c r="G133" s="69">
        <v>25.8048</v>
      </c>
      <c r="H133" s="69">
        <v>4.3464000000000003E-2</v>
      </c>
      <c r="I133" s="69">
        <v>7.2129999999999998E-3</v>
      </c>
      <c r="J133" s="69">
        <v>6.6970000000000002E-2</v>
      </c>
      <c r="K133" s="69">
        <v>1.5886999999999998E-2</v>
      </c>
      <c r="L133" s="69">
        <v>4.9204999999999999E-2</v>
      </c>
      <c r="M133" s="69">
        <v>100.17400000000001</v>
      </c>
      <c r="O133" t="s">
        <v>149</v>
      </c>
      <c r="P133" s="64">
        <v>13</v>
      </c>
      <c r="Q133" t="s">
        <v>333</v>
      </c>
      <c r="R133" s="22" t="s">
        <v>331</v>
      </c>
      <c r="S133" s="26">
        <v>44763</v>
      </c>
      <c r="T133" s="69">
        <v>42.475900000000003</v>
      </c>
      <c r="U133" s="69">
        <v>4.38028</v>
      </c>
      <c r="V133" s="69">
        <v>8.3567</v>
      </c>
      <c r="W133" s="69">
        <v>-5.79E-3</v>
      </c>
      <c r="X133" s="69">
        <v>3.9631178730214165</v>
      </c>
      <c r="Y133" s="69">
        <v>4.3831872634461373</v>
      </c>
      <c r="Z133" s="69">
        <v>11.178800000000001</v>
      </c>
      <c r="AA133" s="69">
        <v>0.12463299999999999</v>
      </c>
      <c r="AB133" s="69">
        <v>21.991199999999999</v>
      </c>
      <c r="AC133" s="69">
        <v>0.54467600000000005</v>
      </c>
      <c r="AD133" s="69">
        <f t="shared" si="30"/>
        <v>97.392704136467543</v>
      </c>
      <c r="AF133" s="11">
        <f t="shared" si="31"/>
        <v>0.71594754402101846</v>
      </c>
      <c r="AG133" s="11"/>
      <c r="AH133" s="11">
        <f t="shared" si="24"/>
        <v>5.8075128930915987E-2</v>
      </c>
      <c r="AI133" s="11">
        <f t="shared" si="25"/>
        <v>0.52521844097754189</v>
      </c>
      <c r="AJ133" s="11">
        <f t="shared" si="26"/>
        <v>1.858616323935933E-3</v>
      </c>
      <c r="AK133" s="11">
        <f t="shared" si="27"/>
        <v>0.41484781376760627</v>
      </c>
      <c r="AL133" s="104">
        <v>1.6397156747706891</v>
      </c>
      <c r="AM133" s="104">
        <v>0.12718025726408586</v>
      </c>
      <c r="AN133" s="104">
        <v>0.38018139774687121</v>
      </c>
      <c r="AO133" s="104">
        <v>0.12792814416201162</v>
      </c>
      <c r="AP133" s="104">
        <v>0.12732045525875704</v>
      </c>
      <c r="AQ133" s="104">
        <v>0.64334810005524545</v>
      </c>
      <c r="AR133" s="104">
        <v>4.0747197788640029E-3</v>
      </c>
      <c r="AS133" s="104">
        <v>0.90948764960681783</v>
      </c>
      <c r="AT133" s="104">
        <v>4.0763601356657242E-2</v>
      </c>
    </row>
    <row r="134" spans="2:46" x14ac:dyDescent="0.2">
      <c r="B134" t="s">
        <v>591</v>
      </c>
      <c r="C134" s="26">
        <v>44763</v>
      </c>
      <c r="D134" s="69">
        <v>0.81707200000000002</v>
      </c>
      <c r="E134" s="69">
        <v>55.275599999999997</v>
      </c>
      <c r="F134" s="69">
        <v>18.2149</v>
      </c>
      <c r="G134" s="69">
        <v>25.213100000000001</v>
      </c>
      <c r="H134" s="69">
        <v>4.7733999999999999E-2</v>
      </c>
      <c r="I134" s="69">
        <v>5.7099999999999998E-3</v>
      </c>
      <c r="J134" s="69">
        <v>7.0973999999999995E-2</v>
      </c>
      <c r="K134" s="69">
        <v>3.4910999999999998E-2</v>
      </c>
      <c r="L134" s="69">
        <v>7.7991000000000005E-2</v>
      </c>
      <c r="M134" s="69">
        <v>99.757900000000006</v>
      </c>
      <c r="O134" t="s">
        <v>159</v>
      </c>
      <c r="P134" s="64">
        <v>25</v>
      </c>
      <c r="Q134" t="s">
        <v>160</v>
      </c>
      <c r="R134" s="22" t="s">
        <v>98</v>
      </c>
      <c r="S134" s="26">
        <v>44839</v>
      </c>
      <c r="T134" s="69">
        <v>46.150799999999997</v>
      </c>
      <c r="U134" s="69">
        <v>2.5668899999999999</v>
      </c>
      <c r="V134" s="69">
        <v>6.6129100000000003</v>
      </c>
      <c r="W134" s="69">
        <v>5.8175999999999999E-2</v>
      </c>
      <c r="X134" s="69">
        <v>4.0394810720343868</v>
      </c>
      <c r="Y134" s="69">
        <v>4.5042680675492601</v>
      </c>
      <c r="Z134" s="69">
        <v>11.9374</v>
      </c>
      <c r="AA134" s="69">
        <v>0.188163</v>
      </c>
      <c r="AB134" s="69">
        <v>22.2668</v>
      </c>
      <c r="AC134" s="69">
        <v>0.78165499999999999</v>
      </c>
      <c r="AD134" s="69">
        <f t="shared" si="30"/>
        <v>99.10654313958365</v>
      </c>
      <c r="AF134" s="11">
        <f t="shared" si="31"/>
        <v>0.72450902409670059</v>
      </c>
      <c r="AG134" s="11"/>
      <c r="AH134" s="11">
        <f t="shared" ref="AH134:AH197" si="32">AQ134/(AO134+AP134+AQ134+AS134+AR134+AT134)</f>
        <v>0.35526713663737136</v>
      </c>
      <c r="AI134" s="11">
        <f t="shared" ref="AI134:AI197" si="33">(AO134+AP134+AR134)/(AO134+AP134+AR134+AQ134+AS134+AT134)</f>
        <v>0.13826979060775069</v>
      </c>
      <c r="AJ134" s="11">
        <f t="shared" ref="AJ134:AJ197" si="34">AS134/(AO134+AP134+AQ134+AR134+AS134+AT134)</f>
        <v>0.47621178481330806</v>
      </c>
      <c r="AK134" s="11">
        <f t="shared" ref="AK134:AK197" si="35">AT134/(AO134+AP134+AQ134+AR134+AS134+AT134)</f>
        <v>3.0251287941569924E-2</v>
      </c>
      <c r="AL134" s="3">
        <v>1.7420647463658141</v>
      </c>
      <c r="AM134" s="3">
        <v>7.2875942470003216E-2</v>
      </c>
      <c r="AN134" s="3">
        <v>0.2941763556143408</v>
      </c>
      <c r="AO134" s="3">
        <v>0.12750105768289874</v>
      </c>
      <c r="AP134" s="3">
        <v>0.12793562246039206</v>
      </c>
      <c r="AQ134" s="3">
        <v>0.67176857333460216</v>
      </c>
      <c r="AR134" s="3">
        <v>6.0153101843505898E-3</v>
      </c>
      <c r="AS134" s="3">
        <v>0.90046074713545321</v>
      </c>
      <c r="AT134" s="3">
        <v>5.720164475214503E-2</v>
      </c>
    </row>
    <row r="135" spans="2:46" x14ac:dyDescent="0.2">
      <c r="B135" t="s">
        <v>591</v>
      </c>
      <c r="C135" s="26">
        <v>44763</v>
      </c>
      <c r="D135" s="69">
        <v>0.78860799999999998</v>
      </c>
      <c r="E135" s="69">
        <v>55.023600000000002</v>
      </c>
      <c r="F135" s="69">
        <v>18.0943</v>
      </c>
      <c r="G135" s="69">
        <v>25.0962</v>
      </c>
      <c r="H135" s="69">
        <v>5.1826999999999998E-2</v>
      </c>
      <c r="I135" s="69">
        <v>7.9799999999999999E-4</v>
      </c>
      <c r="J135" s="69">
        <v>8.3015000000000005E-2</v>
      </c>
      <c r="K135" s="69">
        <v>3.0891999999999999E-2</v>
      </c>
      <c r="L135" s="69">
        <v>6.8866999999999998E-2</v>
      </c>
      <c r="M135" s="69">
        <v>99.238100000000003</v>
      </c>
      <c r="O135" t="s">
        <v>159</v>
      </c>
      <c r="P135" s="64">
        <v>25</v>
      </c>
      <c r="Q135" t="s">
        <v>410</v>
      </c>
      <c r="R135" s="22" t="s">
        <v>355</v>
      </c>
      <c r="S135" s="26">
        <v>44839</v>
      </c>
      <c r="T135" s="69">
        <v>44.1462</v>
      </c>
      <c r="U135" s="69">
        <v>3.5026099999999998</v>
      </c>
      <c r="V135" s="69">
        <v>8.0907099999999996</v>
      </c>
      <c r="W135" s="69">
        <v>0.19662399999999999</v>
      </c>
      <c r="X135" s="69">
        <v>3.7936224054585077</v>
      </c>
      <c r="Y135" s="69">
        <v>4.2231032809487195</v>
      </c>
      <c r="Z135" s="69">
        <v>12.0999</v>
      </c>
      <c r="AA135" s="69">
        <v>0.11017</v>
      </c>
      <c r="AB135" s="69">
        <v>22.1769</v>
      </c>
      <c r="AC135" s="69">
        <v>0.56326900000000002</v>
      </c>
      <c r="AD135" s="69">
        <f t="shared" si="30"/>
        <v>98.903108686407236</v>
      </c>
      <c r="AF135" s="11">
        <f t="shared" si="31"/>
        <v>0.73963769162687154</v>
      </c>
      <c r="AG135" s="11"/>
      <c r="AH135" s="11">
        <f t="shared" si="32"/>
        <v>0.36565554873256617</v>
      </c>
      <c r="AI135" s="11">
        <f t="shared" si="33"/>
        <v>0.13060694947168008</v>
      </c>
      <c r="AJ135" s="11">
        <f t="shared" si="34"/>
        <v>0.48160198290077955</v>
      </c>
      <c r="AK135" s="11">
        <f t="shared" si="35"/>
        <v>2.2135518894974178E-2</v>
      </c>
      <c r="AL135" s="3">
        <v>1.6714419537129848</v>
      </c>
      <c r="AM135" s="3">
        <v>9.9742815573022059E-2</v>
      </c>
      <c r="AN135" s="3">
        <v>0.36100623276478333</v>
      </c>
      <c r="AO135" s="3">
        <v>0.1201033788616394</v>
      </c>
      <c r="AP135" s="3">
        <v>0.12031281102851293</v>
      </c>
      <c r="AQ135" s="3">
        <v>0.68297472407274296</v>
      </c>
      <c r="AR135" s="3">
        <v>3.5326455277495195E-3</v>
      </c>
      <c r="AS135" s="3">
        <v>0.89954051709225757</v>
      </c>
      <c r="AT135" s="3">
        <v>4.1344921366307519E-2</v>
      </c>
    </row>
    <row r="136" spans="2:46" x14ac:dyDescent="0.2">
      <c r="B136" t="s">
        <v>591</v>
      </c>
      <c r="C136" s="26">
        <v>44763</v>
      </c>
      <c r="D136" s="69">
        <v>0.80722799999999995</v>
      </c>
      <c r="E136" s="69">
        <v>55.14</v>
      </c>
      <c r="F136" s="69">
        <v>18.193899999999999</v>
      </c>
      <c r="G136" s="69">
        <v>25.2225</v>
      </c>
      <c r="H136" s="69">
        <v>3.7485999999999998E-2</v>
      </c>
      <c r="I136" s="69">
        <v>8.0190000000000001E-3</v>
      </c>
      <c r="J136" s="69">
        <v>8.5764999999999994E-2</v>
      </c>
      <c r="K136" s="69">
        <v>4.5251E-2</v>
      </c>
      <c r="L136" s="69">
        <v>6.3735E-2</v>
      </c>
      <c r="M136" s="69">
        <v>99.603800000000007</v>
      </c>
      <c r="O136" t="s">
        <v>159</v>
      </c>
      <c r="P136" s="64">
        <v>25</v>
      </c>
      <c r="Q136" t="s">
        <v>161</v>
      </c>
      <c r="R136" s="22" t="s">
        <v>98</v>
      </c>
      <c r="S136" s="26">
        <v>44839</v>
      </c>
      <c r="T136" s="69">
        <v>45.563499999999998</v>
      </c>
      <c r="U136" s="69">
        <v>2.7515800000000001</v>
      </c>
      <c r="V136" s="69">
        <v>7.2919299999999998</v>
      </c>
      <c r="W136" s="69">
        <v>6.4516000000000004E-2</v>
      </c>
      <c r="X136" s="69">
        <v>3.2447786162220185</v>
      </c>
      <c r="Y136" s="69">
        <v>4.3858646066493101</v>
      </c>
      <c r="Z136" s="69">
        <v>12.564</v>
      </c>
      <c r="AA136" s="69">
        <v>0.12887000000000001</v>
      </c>
      <c r="AB136" s="69">
        <v>22.1478</v>
      </c>
      <c r="AC136" s="69">
        <v>0.64618299999999995</v>
      </c>
      <c r="AD136" s="69">
        <f t="shared" si="30"/>
        <v>98.789022222871324</v>
      </c>
      <c r="AF136" s="11">
        <f t="shared" si="31"/>
        <v>0.7569753355804294</v>
      </c>
      <c r="AG136" s="11"/>
      <c r="AH136" s="11">
        <f t="shared" si="32"/>
        <v>0.37586469968797465</v>
      </c>
      <c r="AI136" s="11">
        <f t="shared" si="33"/>
        <v>0.1228603631727669</v>
      </c>
      <c r="AJ136" s="11">
        <f t="shared" si="34"/>
        <v>0.47613624900807122</v>
      </c>
      <c r="AK136" s="11">
        <f t="shared" si="35"/>
        <v>2.5138688131187224E-2</v>
      </c>
      <c r="AL136" s="3">
        <v>1.7184034433867261</v>
      </c>
      <c r="AM136" s="3">
        <v>7.8051646469282324E-2</v>
      </c>
      <c r="AN136" s="3">
        <v>0.3241012012183847</v>
      </c>
      <c r="AO136" s="3">
        <v>0.10232842263211207</v>
      </c>
      <c r="AP136" s="3">
        <v>0.12446449356603549</v>
      </c>
      <c r="AQ136" s="3">
        <v>0.70641654523577624</v>
      </c>
      <c r="AR136" s="3">
        <v>4.1162204432243932E-3</v>
      </c>
      <c r="AS136" s="3">
        <v>0.89487127778965536</v>
      </c>
      <c r="AT136" s="3">
        <v>4.724674925880263E-2</v>
      </c>
    </row>
    <row r="137" spans="2:46" x14ac:dyDescent="0.2">
      <c r="B137" t="s">
        <v>591</v>
      </c>
      <c r="C137" s="26">
        <v>44763</v>
      </c>
      <c r="D137" s="69">
        <v>0.78937299999999999</v>
      </c>
      <c r="E137" s="69">
        <v>54.958599999999997</v>
      </c>
      <c r="F137" s="69">
        <v>18.089400000000001</v>
      </c>
      <c r="G137" s="69">
        <v>25.1388</v>
      </c>
      <c r="H137" s="69">
        <v>3.9919999999999997E-2</v>
      </c>
      <c r="I137" s="69">
        <v>-3.2499999999999999E-3</v>
      </c>
      <c r="J137" s="69">
        <v>8.5725999999999997E-2</v>
      </c>
      <c r="K137" s="69">
        <v>3.1925000000000002E-2</v>
      </c>
      <c r="L137" s="69">
        <v>6.9811999999999999E-2</v>
      </c>
      <c r="M137" s="69">
        <v>99.200199999999995</v>
      </c>
      <c r="O137" t="s">
        <v>159</v>
      </c>
      <c r="P137" s="64">
        <v>25</v>
      </c>
      <c r="Q137" t="s">
        <v>411</v>
      </c>
      <c r="R137" s="22" t="s">
        <v>355</v>
      </c>
      <c r="S137" s="26">
        <v>44839</v>
      </c>
      <c r="T137" s="69">
        <v>47.414099999999998</v>
      </c>
      <c r="U137" s="69">
        <v>2.5309300000000001</v>
      </c>
      <c r="V137" s="69">
        <v>16.406400000000001</v>
      </c>
      <c r="W137" s="69">
        <v>3.8089999999999999E-3</v>
      </c>
      <c r="X137" s="69">
        <v>21.044241219861824</v>
      </c>
      <c r="Y137" s="69">
        <v>-18.232721011132462</v>
      </c>
      <c r="Z137" s="69">
        <v>4.4570800000000004</v>
      </c>
      <c r="AA137" s="69">
        <v>9.6410999999999997E-2</v>
      </c>
      <c r="AB137" s="69">
        <v>14.793699999999999</v>
      </c>
      <c r="AC137" s="69">
        <v>2.3610199999999999</v>
      </c>
      <c r="AD137" s="69">
        <f t="shared" si="30"/>
        <v>90.874970208729366</v>
      </c>
      <c r="AF137" s="11">
        <f t="shared" si="31"/>
        <v>0.6314900347394139</v>
      </c>
      <c r="AG137" s="11"/>
      <c r="AH137" s="11">
        <f t="shared" si="32"/>
        <v>0.21413736211929715</v>
      </c>
      <c r="AI137" s="11">
        <f t="shared" si="33"/>
        <v>0.12759257229534537</v>
      </c>
      <c r="AJ137" s="11">
        <f t="shared" si="34"/>
        <v>0.51075881157000014</v>
      </c>
      <c r="AK137" s="11">
        <f t="shared" si="35"/>
        <v>0.14751125401535747</v>
      </c>
      <c r="AL137" s="3">
        <v>1.9026004542703996</v>
      </c>
      <c r="AM137" s="3">
        <v>7.638570411508154E-2</v>
      </c>
      <c r="AN137" s="3">
        <v>0.77586019884836654</v>
      </c>
      <c r="AO137" s="3">
        <v>0.70611674011310943</v>
      </c>
      <c r="AP137" s="3">
        <v>-0.550520848017238</v>
      </c>
      <c r="AQ137" s="3">
        <v>0.2666339164951777</v>
      </c>
      <c r="AR137" s="3">
        <v>3.276464087581614E-3</v>
      </c>
      <c r="AS137" s="3">
        <v>0.63597319480129688</v>
      </c>
      <c r="AT137" s="3">
        <v>0.1836741752862257</v>
      </c>
    </row>
    <row r="138" spans="2:46" x14ac:dyDescent="0.2">
      <c r="B138" t="s">
        <v>592</v>
      </c>
      <c r="C138" s="26">
        <v>44763</v>
      </c>
      <c r="D138" s="69">
        <v>0.759104</v>
      </c>
      <c r="E138" s="69">
        <v>54.8645</v>
      </c>
      <c r="F138" s="69">
        <v>18.1815</v>
      </c>
      <c r="G138" s="69">
        <v>25.239899999999999</v>
      </c>
      <c r="H138" s="69">
        <v>4.6392999999999997E-2</v>
      </c>
      <c r="I138" s="69">
        <v>-2.5000000000000001E-4</v>
      </c>
      <c r="J138" s="69">
        <v>7.9169000000000003E-2</v>
      </c>
      <c r="K138" s="69">
        <v>2.5277999999999998E-2</v>
      </c>
      <c r="L138" s="69">
        <v>6.0801000000000001E-2</v>
      </c>
      <c r="M138" s="69">
        <v>99.256399999999999</v>
      </c>
      <c r="O138" t="s">
        <v>159</v>
      </c>
      <c r="P138" s="64">
        <v>25</v>
      </c>
      <c r="Q138" t="s">
        <v>162</v>
      </c>
      <c r="R138" s="22" t="s">
        <v>98</v>
      </c>
      <c r="S138" s="26">
        <v>44839</v>
      </c>
      <c r="T138" s="69">
        <v>48.526899999999998</v>
      </c>
      <c r="U138" s="69">
        <v>1.7527900000000001</v>
      </c>
      <c r="V138" s="69">
        <v>5.0138999999999996</v>
      </c>
      <c r="W138" s="69">
        <v>-9.5E-4</v>
      </c>
      <c r="X138" s="69">
        <v>4.4606036735920389</v>
      </c>
      <c r="Y138" s="69">
        <v>3.4317640220187005</v>
      </c>
      <c r="Z138" s="69">
        <v>13.7507</v>
      </c>
      <c r="AA138" s="69">
        <v>0.15739700000000001</v>
      </c>
      <c r="AB138" s="69">
        <v>21.607299999999999</v>
      </c>
      <c r="AC138" s="69">
        <v>0.60130600000000001</v>
      </c>
      <c r="AD138" s="69">
        <f t="shared" si="30"/>
        <v>99.301710695610723</v>
      </c>
      <c r="AF138" s="11">
        <f t="shared" si="31"/>
        <v>0.76457688658754053</v>
      </c>
      <c r="AG138" s="11"/>
      <c r="AH138" s="11">
        <f t="shared" si="32"/>
        <v>0.39992216490832871</v>
      </c>
      <c r="AI138" s="11">
        <f t="shared" si="33"/>
        <v>0.12574173237034206</v>
      </c>
      <c r="AJ138" s="11">
        <f t="shared" si="34"/>
        <v>0.45159404932576319</v>
      </c>
      <c r="AK138" s="11">
        <f t="shared" si="35"/>
        <v>2.2742053395565964E-2</v>
      </c>
      <c r="AL138" s="3">
        <v>1.8138593006572905</v>
      </c>
      <c r="AM138" s="3">
        <v>4.9276834604738605E-2</v>
      </c>
      <c r="AN138" s="3">
        <v>0.22086495362289255</v>
      </c>
      <c r="AO138" s="3">
        <v>0.13941767530781765</v>
      </c>
      <c r="AP138" s="3">
        <v>9.6520744537412703E-2</v>
      </c>
      <c r="AQ138" s="3">
        <v>0.76625043249514291</v>
      </c>
      <c r="AR138" s="3">
        <v>4.982602458068728E-3</v>
      </c>
      <c r="AS138" s="3">
        <v>0.86525370677421154</v>
      </c>
      <c r="AT138" s="3">
        <v>4.357374954242537E-2</v>
      </c>
    </row>
    <row r="139" spans="2:46" x14ac:dyDescent="0.2">
      <c r="B139" t="s">
        <v>592</v>
      </c>
      <c r="C139" s="26">
        <v>44763</v>
      </c>
      <c r="D139" s="69">
        <v>0.75075700000000001</v>
      </c>
      <c r="E139" s="69">
        <v>54.827599999999997</v>
      </c>
      <c r="F139" s="69">
        <v>18.193999999999999</v>
      </c>
      <c r="G139" s="69">
        <v>25.2529</v>
      </c>
      <c r="H139" s="69">
        <v>4.3667999999999998E-2</v>
      </c>
      <c r="I139" s="69">
        <v>8.2199999999999999E-3</v>
      </c>
      <c r="J139" s="69">
        <v>8.8289999999999993E-2</v>
      </c>
      <c r="K139" s="69">
        <v>3.5128E-2</v>
      </c>
      <c r="L139" s="69">
        <v>6.8960999999999995E-2</v>
      </c>
      <c r="M139" s="69">
        <v>99.269499999999994</v>
      </c>
      <c r="O139" t="s">
        <v>159</v>
      </c>
      <c r="P139" s="64">
        <v>25</v>
      </c>
      <c r="Q139" t="s">
        <v>412</v>
      </c>
      <c r="R139" s="22" t="s">
        <v>355</v>
      </c>
      <c r="S139" s="26">
        <v>44839</v>
      </c>
      <c r="T139" s="69">
        <v>45.412500000000001</v>
      </c>
      <c r="U139" s="69">
        <v>2.9642900000000001</v>
      </c>
      <c r="V139" s="69">
        <v>7.0940700000000003</v>
      </c>
      <c r="W139" s="69">
        <v>0.13327800000000001</v>
      </c>
      <c r="X139" s="69">
        <v>3.8691958775598261</v>
      </c>
      <c r="Y139" s="69">
        <v>3.7177144663359174</v>
      </c>
      <c r="Z139" s="69">
        <v>12.655900000000001</v>
      </c>
      <c r="AA139" s="69">
        <v>0.105254</v>
      </c>
      <c r="AB139" s="69">
        <v>22.2102</v>
      </c>
      <c r="AC139" s="69">
        <v>0.50848300000000002</v>
      </c>
      <c r="AD139" s="69">
        <f t="shared" si="30"/>
        <v>98.670885343895748</v>
      </c>
      <c r="AF139" s="11">
        <f t="shared" si="31"/>
        <v>0.75772351188087694</v>
      </c>
      <c r="AG139" s="11"/>
      <c r="AH139" s="11">
        <f t="shared" si="32"/>
        <v>0.37909877027371036</v>
      </c>
      <c r="AI139" s="11">
        <f t="shared" si="33"/>
        <v>0.12300509455827845</v>
      </c>
      <c r="AJ139" s="11">
        <f t="shared" si="34"/>
        <v>0.47808911021171402</v>
      </c>
      <c r="AK139" s="11">
        <f t="shared" si="35"/>
        <v>1.9807024956297197E-2</v>
      </c>
      <c r="AL139" s="3">
        <v>1.7173706816369256</v>
      </c>
      <c r="AM139" s="3">
        <v>8.4314290607725759E-2</v>
      </c>
      <c r="AN139" s="3">
        <v>0.3161652947520413</v>
      </c>
      <c r="AO139" s="3">
        <v>0.12235240250011105</v>
      </c>
      <c r="AP139" s="3">
        <v>0.10579054725774267</v>
      </c>
      <c r="AQ139" s="3">
        <v>0.7135206492525461</v>
      </c>
      <c r="AR139" s="3">
        <v>3.3710561230566685E-3</v>
      </c>
      <c r="AS139" s="3">
        <v>0.89983529113676641</v>
      </c>
      <c r="AT139" s="3">
        <v>3.7279786733084616E-2</v>
      </c>
    </row>
    <row r="140" spans="2:46" x14ac:dyDescent="0.2">
      <c r="B140" t="s">
        <v>593</v>
      </c>
      <c r="C140" s="26">
        <v>44763</v>
      </c>
      <c r="D140" s="69">
        <v>0.77052799999999999</v>
      </c>
      <c r="E140" s="69">
        <v>55.436100000000003</v>
      </c>
      <c r="F140" s="69">
        <v>18.4633</v>
      </c>
      <c r="G140" s="69">
        <v>25.3782</v>
      </c>
      <c r="H140" s="69">
        <v>4.0121999999999998E-2</v>
      </c>
      <c r="I140" s="69">
        <v>2.5769999999999999E-3</v>
      </c>
      <c r="J140" s="69">
        <v>7.1222999999999995E-2</v>
      </c>
      <c r="K140" s="69">
        <v>3.1970999999999999E-2</v>
      </c>
      <c r="L140" s="69">
        <v>7.2404999999999997E-2</v>
      </c>
      <c r="M140" s="69">
        <v>100.26600000000001</v>
      </c>
      <c r="O140" t="s">
        <v>159</v>
      </c>
      <c r="P140" s="64">
        <v>25</v>
      </c>
      <c r="Q140" t="s">
        <v>163</v>
      </c>
      <c r="R140" s="22" t="s">
        <v>98</v>
      </c>
      <c r="S140" s="26">
        <v>44839</v>
      </c>
      <c r="T140" s="69">
        <v>46.280500000000004</v>
      </c>
      <c r="U140" s="69">
        <v>2.42828</v>
      </c>
      <c r="V140" s="69">
        <v>6.4576799999999999</v>
      </c>
      <c r="W140" s="69">
        <v>4.1474999999999998E-2</v>
      </c>
      <c r="X140" s="69">
        <v>3.4909240562071298</v>
      </c>
      <c r="Y140" s="69">
        <v>4.5766975571627233</v>
      </c>
      <c r="Z140" s="69">
        <v>12.3901</v>
      </c>
      <c r="AA140" s="69">
        <v>0.16048399999999999</v>
      </c>
      <c r="AB140" s="69">
        <v>22.1142</v>
      </c>
      <c r="AC140" s="69">
        <v>0.77045300000000005</v>
      </c>
      <c r="AD140" s="69">
        <f t="shared" si="30"/>
        <v>98.710793613369844</v>
      </c>
      <c r="AF140" s="11">
        <f t="shared" si="31"/>
        <v>0.74378768264623207</v>
      </c>
      <c r="AG140" s="11"/>
      <c r="AH140" s="11">
        <f t="shared" si="32"/>
        <v>0.36828365015928838</v>
      </c>
      <c r="AI140" s="11">
        <f t="shared" si="33"/>
        <v>0.1295724570026654</v>
      </c>
      <c r="AJ140" s="11">
        <f t="shared" si="34"/>
        <v>0.4723630319581561</v>
      </c>
      <c r="AK140" s="11">
        <f t="shared" si="35"/>
        <v>2.9780860879890063E-2</v>
      </c>
      <c r="AL140" s="3">
        <v>1.748535324412964</v>
      </c>
      <c r="AM140" s="3">
        <v>6.9002845276150956E-2</v>
      </c>
      <c r="AN140" s="3">
        <v>0.28752987894323667</v>
      </c>
      <c r="AO140" s="3">
        <v>0.11028588198702416</v>
      </c>
      <c r="AP140" s="3">
        <v>0.13011003112537764</v>
      </c>
      <c r="AQ140" s="3">
        <v>0.69787245585314084</v>
      </c>
      <c r="AR140" s="3">
        <v>5.1350756791596784E-3</v>
      </c>
      <c r="AS140" s="3">
        <v>0.89509580190240767</v>
      </c>
      <c r="AT140" s="3">
        <v>5.6432704820538547E-2</v>
      </c>
    </row>
    <row r="141" spans="2:46" x14ac:dyDescent="0.2">
      <c r="B141" t="s">
        <v>593</v>
      </c>
      <c r="C141" s="26">
        <v>44763</v>
      </c>
      <c r="D141" s="69">
        <v>0.72919199999999995</v>
      </c>
      <c r="E141" s="69">
        <v>55.449300000000001</v>
      </c>
      <c r="F141" s="69">
        <v>18.379899999999999</v>
      </c>
      <c r="G141" s="69">
        <v>25.2654</v>
      </c>
      <c r="H141" s="69">
        <v>3.9382E-2</v>
      </c>
      <c r="I141" s="69">
        <v>7.1299999999999998E-4</v>
      </c>
      <c r="J141" s="69">
        <v>7.5206999999999996E-2</v>
      </c>
      <c r="K141" s="69">
        <v>2.1874000000000001E-2</v>
      </c>
      <c r="L141" s="69">
        <v>7.0693000000000006E-2</v>
      </c>
      <c r="M141" s="69">
        <v>100.032</v>
      </c>
      <c r="O141" t="s">
        <v>159</v>
      </c>
      <c r="P141" s="64">
        <v>25</v>
      </c>
      <c r="Q141" t="s">
        <v>413</v>
      </c>
      <c r="R141" s="22" t="s">
        <v>355</v>
      </c>
      <c r="S141" s="26">
        <v>44839</v>
      </c>
      <c r="T141" s="69">
        <v>46.645499999999998</v>
      </c>
      <c r="U141" s="69">
        <v>2.7557499999999999</v>
      </c>
      <c r="V141" s="69">
        <v>5.4858700000000002</v>
      </c>
      <c r="W141" s="69">
        <v>-2.0100000000000001E-3</v>
      </c>
      <c r="X141" s="69">
        <v>4.2314078773034716</v>
      </c>
      <c r="Y141" s="69">
        <v>3.840030116725182</v>
      </c>
      <c r="Z141" s="69">
        <v>13.394500000000001</v>
      </c>
      <c r="AA141" s="69">
        <v>0.14172799999999999</v>
      </c>
      <c r="AB141" s="69">
        <v>21.943999999999999</v>
      </c>
      <c r="AC141" s="69">
        <v>0.40676099999999998</v>
      </c>
      <c r="AD141" s="69">
        <f t="shared" si="30"/>
        <v>98.843536994028653</v>
      </c>
      <c r="AF141" s="11">
        <f t="shared" si="31"/>
        <v>0.75649378178576165</v>
      </c>
      <c r="AG141" s="11"/>
      <c r="AH141" s="11">
        <f t="shared" si="32"/>
        <v>0.3929755616038747</v>
      </c>
      <c r="AI141" s="11">
        <f t="shared" si="33"/>
        <v>0.12885624634867721</v>
      </c>
      <c r="AJ141" s="11">
        <f t="shared" si="34"/>
        <v>0.46264926066244161</v>
      </c>
      <c r="AK141" s="11">
        <f t="shared" si="35"/>
        <v>1.5518931385006547E-2</v>
      </c>
      <c r="AL141" s="3">
        <v>1.760247897068165</v>
      </c>
      <c r="AM141" s="3">
        <v>7.8216029383315469E-2</v>
      </c>
      <c r="AN141" s="3">
        <v>0.24397183130625474</v>
      </c>
      <c r="AO141" s="3">
        <v>0.13352178302139656</v>
      </c>
      <c r="AP141" s="3">
        <v>0.10903876167720035</v>
      </c>
      <c r="AQ141" s="3">
        <v>0.7535558850066626</v>
      </c>
      <c r="AR141" s="3">
        <v>4.529585689186981E-3</v>
      </c>
      <c r="AS141" s="3">
        <v>0.88715967894611913</v>
      </c>
      <c r="AT141" s="3">
        <v>2.9758547901699791E-2</v>
      </c>
    </row>
    <row r="142" spans="2:46" x14ac:dyDescent="0.2">
      <c r="B142" t="s">
        <v>593</v>
      </c>
      <c r="C142" s="26">
        <v>44763</v>
      </c>
      <c r="D142" s="69">
        <v>0.76411899999999999</v>
      </c>
      <c r="E142" s="69">
        <v>55.639800000000001</v>
      </c>
      <c r="F142" s="69">
        <v>18.402899999999999</v>
      </c>
      <c r="G142" s="69">
        <v>25.193300000000001</v>
      </c>
      <c r="H142" s="69">
        <v>4.8278000000000001E-2</v>
      </c>
      <c r="I142" s="69">
        <v>1.952E-3</v>
      </c>
      <c r="J142" s="69">
        <v>9.4882999999999995E-2</v>
      </c>
      <c r="K142" s="69">
        <v>3.0425000000000001E-2</v>
      </c>
      <c r="L142" s="69">
        <v>7.3935000000000001E-2</v>
      </c>
      <c r="M142" s="69">
        <v>100.25</v>
      </c>
      <c r="O142" t="s">
        <v>159</v>
      </c>
      <c r="P142" s="64">
        <v>25</v>
      </c>
      <c r="Q142" t="s">
        <v>164</v>
      </c>
      <c r="R142" s="22" t="s">
        <v>98</v>
      </c>
      <c r="S142" s="26">
        <v>44839</v>
      </c>
      <c r="T142" s="69">
        <v>47.340800000000002</v>
      </c>
      <c r="U142" s="69">
        <v>2.2085499999999998</v>
      </c>
      <c r="V142" s="69">
        <v>5.2333999999999996</v>
      </c>
      <c r="W142" s="69">
        <v>0.281721</v>
      </c>
      <c r="X142" s="69">
        <v>3.7307949507196478</v>
      </c>
      <c r="Y142" s="69">
        <v>3.2004510265802328</v>
      </c>
      <c r="Z142" s="69">
        <v>13.517799999999999</v>
      </c>
      <c r="AA142" s="69">
        <v>0.141904</v>
      </c>
      <c r="AB142" s="69">
        <v>22.1325</v>
      </c>
      <c r="AC142" s="69">
        <v>0.66192399999999996</v>
      </c>
      <c r="AD142" s="69">
        <f t="shared" si="30"/>
        <v>98.449844977299875</v>
      </c>
      <c r="AF142" s="11">
        <f t="shared" si="31"/>
        <v>0.78474489471559283</v>
      </c>
      <c r="AG142" s="11"/>
      <c r="AH142" s="11">
        <f t="shared" si="32"/>
        <v>0.39674344766486158</v>
      </c>
      <c r="AI142" s="11">
        <f t="shared" si="33"/>
        <v>0.11119250210159197</v>
      </c>
      <c r="AJ142" s="11">
        <f t="shared" si="34"/>
        <v>0.46680044396623466</v>
      </c>
      <c r="AK142" s="11">
        <f t="shared" si="35"/>
        <v>2.5263606267311747E-2</v>
      </c>
      <c r="AL142" s="3">
        <v>1.7870437518471456</v>
      </c>
      <c r="AM142" s="3">
        <v>6.270449814416458E-2</v>
      </c>
      <c r="AN142" s="3">
        <v>0.23281642471339478</v>
      </c>
      <c r="AO142" s="3">
        <v>0.11776171574160162</v>
      </c>
      <c r="AP142" s="3">
        <v>9.0906089772635465E-2</v>
      </c>
      <c r="AQ142" s="3">
        <v>0.76072990163205068</v>
      </c>
      <c r="AR142" s="3">
        <v>4.5366259233266763E-3</v>
      </c>
      <c r="AS142" s="3">
        <v>0.89505966112438529</v>
      </c>
      <c r="AT142" s="3">
        <v>4.844133110129515E-2</v>
      </c>
    </row>
    <row r="143" spans="2:46" x14ac:dyDescent="0.2">
      <c r="B143" t="s">
        <v>593</v>
      </c>
      <c r="C143" s="26">
        <v>44763</v>
      </c>
      <c r="D143" s="69">
        <v>0.734765</v>
      </c>
      <c r="E143" s="69">
        <v>55.276499999999999</v>
      </c>
      <c r="F143" s="69">
        <v>18.275099999999998</v>
      </c>
      <c r="G143" s="69">
        <v>25.139700000000001</v>
      </c>
      <c r="H143" s="69">
        <v>3.4567000000000001E-2</v>
      </c>
      <c r="I143" s="69">
        <v>-2.9E-4</v>
      </c>
      <c r="J143" s="69">
        <v>8.0462000000000006E-2</v>
      </c>
      <c r="K143" s="69">
        <v>2.2623999999999998E-2</v>
      </c>
      <c r="L143" s="69">
        <v>6.2354E-2</v>
      </c>
      <c r="M143" s="69">
        <v>99.625799999999998</v>
      </c>
      <c r="O143" t="s">
        <v>159</v>
      </c>
      <c r="P143" s="64">
        <v>25</v>
      </c>
      <c r="Q143" t="s">
        <v>414</v>
      </c>
      <c r="R143" s="22" t="s">
        <v>355</v>
      </c>
      <c r="S143" s="26">
        <v>44839</v>
      </c>
      <c r="T143" s="69">
        <v>46.689599999999999</v>
      </c>
      <c r="U143" s="69">
        <v>2.91465</v>
      </c>
      <c r="V143" s="69">
        <v>5.3018799999999997</v>
      </c>
      <c r="W143" s="69">
        <v>3.078E-3</v>
      </c>
      <c r="X143" s="69">
        <v>4.871715860971733</v>
      </c>
      <c r="Y143" s="69">
        <v>3.2527465453126228</v>
      </c>
      <c r="Z143" s="69">
        <v>13.101000000000001</v>
      </c>
      <c r="AA143" s="69">
        <v>0.14751700000000001</v>
      </c>
      <c r="AB143" s="69">
        <v>21.9617</v>
      </c>
      <c r="AC143" s="69">
        <v>0.42067599999999999</v>
      </c>
      <c r="AD143" s="69">
        <f t="shared" si="30"/>
        <v>98.664563406284358</v>
      </c>
      <c r="AF143" s="11">
        <f t="shared" si="31"/>
        <v>0.74968874683678532</v>
      </c>
      <c r="AG143" s="11"/>
      <c r="AH143" s="11">
        <f t="shared" si="32"/>
        <v>0.38659537539547972</v>
      </c>
      <c r="AI143" s="11">
        <f t="shared" si="33"/>
        <v>0.13155204126409539</v>
      </c>
      <c r="AJ143" s="11">
        <f t="shared" si="34"/>
        <v>0.46570961431119734</v>
      </c>
      <c r="AK143" s="11">
        <f t="shared" si="35"/>
        <v>1.6142969029227593E-2</v>
      </c>
      <c r="AL143" s="3">
        <v>1.7676892566422131</v>
      </c>
      <c r="AM143" s="3">
        <v>8.2997315925141146E-2</v>
      </c>
      <c r="AN143" s="3">
        <v>0.23656242090517005</v>
      </c>
      <c r="AO143" s="3">
        <v>0.15423071473658995</v>
      </c>
      <c r="AP143" s="3">
        <v>9.2665525353079578E-2</v>
      </c>
      <c r="AQ143" s="3">
        <v>0.73946069340657083</v>
      </c>
      <c r="AR143" s="3">
        <v>4.7300592489728328E-3</v>
      </c>
      <c r="AS143" s="3">
        <v>0.89078653352326498</v>
      </c>
      <c r="AT143" s="3">
        <v>3.0877480258996934E-2</v>
      </c>
    </row>
    <row r="144" spans="2:46" x14ac:dyDescent="0.2">
      <c r="B144" t="s">
        <v>594</v>
      </c>
      <c r="C144" s="26">
        <v>44607</v>
      </c>
      <c r="D144" s="69">
        <v>0.75206600000000001</v>
      </c>
      <c r="E144" s="69">
        <v>54.816600000000001</v>
      </c>
      <c r="F144" s="69">
        <v>18.688300000000002</v>
      </c>
      <c r="G144" s="69">
        <v>25.963999999999999</v>
      </c>
      <c r="H144" s="69">
        <v>3.1060999999999998E-2</v>
      </c>
      <c r="I144" s="69">
        <v>-3.65E-3</v>
      </c>
      <c r="J144" s="69">
        <v>8.3993999999999999E-2</v>
      </c>
      <c r="K144" s="69">
        <v>1.4847000000000001E-2</v>
      </c>
      <c r="L144" s="69">
        <v>4.4471999999999998E-2</v>
      </c>
      <c r="M144" s="69">
        <v>100.392</v>
      </c>
      <c r="O144" t="s">
        <v>159</v>
      </c>
      <c r="P144" s="64">
        <v>25</v>
      </c>
      <c r="Q144" t="s">
        <v>165</v>
      </c>
      <c r="R144" s="22" t="s">
        <v>98</v>
      </c>
      <c r="S144" s="26">
        <v>44839</v>
      </c>
      <c r="T144" s="69">
        <v>44.502000000000002</v>
      </c>
      <c r="U144" s="69">
        <v>3.1585700000000001</v>
      </c>
      <c r="V144" s="69">
        <v>7.5587299999999997</v>
      </c>
      <c r="W144" s="69">
        <v>2.575E-3</v>
      </c>
      <c r="X144" s="69">
        <v>3.2751905107710169</v>
      </c>
      <c r="Y144" s="69">
        <v>5.4113679000346302</v>
      </c>
      <c r="Z144" s="69">
        <v>11.2448</v>
      </c>
      <c r="AA144" s="69">
        <v>0.17783399999999999</v>
      </c>
      <c r="AB144" s="69">
        <v>22.298400000000001</v>
      </c>
      <c r="AC144" s="69">
        <v>0.86183100000000001</v>
      </c>
      <c r="AD144" s="69">
        <f t="shared" si="30"/>
        <v>98.491298410805641</v>
      </c>
      <c r="AF144" s="11">
        <f t="shared" si="31"/>
        <v>0.71110695336338869</v>
      </c>
      <c r="AG144" s="11"/>
      <c r="AH144" s="11">
        <f t="shared" si="32"/>
        <v>0.34014490169301076</v>
      </c>
      <c r="AI144" s="11">
        <f t="shared" si="33"/>
        <v>0.14124257535874155</v>
      </c>
      <c r="AJ144" s="11">
        <f t="shared" si="34"/>
        <v>0.48471110900934472</v>
      </c>
      <c r="AK144" s="11">
        <f t="shared" si="35"/>
        <v>3.3901413938902988E-2</v>
      </c>
      <c r="AL144" s="3">
        <v>1.6941786472473381</v>
      </c>
      <c r="AM144" s="3">
        <v>9.0440311251715436E-2</v>
      </c>
      <c r="AN144" s="3">
        <v>0.33912405746553076</v>
      </c>
      <c r="AO144" s="3">
        <v>0.10426040147546803</v>
      </c>
      <c r="AP144" s="3">
        <v>0.15501329014907039</v>
      </c>
      <c r="AQ144" s="3">
        <v>0.63819924738555112</v>
      </c>
      <c r="AR144" s="3">
        <v>5.7336768354488326E-3</v>
      </c>
      <c r="AS144" s="3">
        <v>0.90944260351833439</v>
      </c>
      <c r="AT144" s="3">
        <v>6.3607764671542305E-2</v>
      </c>
    </row>
    <row r="145" spans="2:46" x14ac:dyDescent="0.2">
      <c r="B145" t="s">
        <v>594</v>
      </c>
      <c r="C145" s="26">
        <v>44607</v>
      </c>
      <c r="D145" s="69">
        <v>0.76228200000000002</v>
      </c>
      <c r="E145" s="69">
        <v>54.960900000000002</v>
      </c>
      <c r="F145" s="69">
        <v>18.502099999999999</v>
      </c>
      <c r="G145" s="69">
        <v>25.8432</v>
      </c>
      <c r="H145" s="69">
        <v>3.3967999999999998E-2</v>
      </c>
      <c r="I145" s="69">
        <v>7.476E-3</v>
      </c>
      <c r="J145" s="69">
        <v>7.2090000000000001E-2</v>
      </c>
      <c r="K145" s="69">
        <v>2.341E-2</v>
      </c>
      <c r="L145" s="69">
        <v>4.4096999999999997E-2</v>
      </c>
      <c r="M145" s="69">
        <v>100.25</v>
      </c>
      <c r="O145" t="s">
        <v>159</v>
      </c>
      <c r="P145" s="64">
        <v>25</v>
      </c>
      <c r="Q145" t="s">
        <v>415</v>
      </c>
      <c r="R145" s="22" t="s">
        <v>355</v>
      </c>
      <c r="S145" s="26">
        <v>44839</v>
      </c>
      <c r="T145" s="69">
        <v>45.577800000000003</v>
      </c>
      <c r="U145" s="69">
        <v>3.12181</v>
      </c>
      <c r="V145" s="69">
        <v>6.2094300000000002</v>
      </c>
      <c r="W145" s="69">
        <v>-5.3800000000000002E-3</v>
      </c>
      <c r="X145" s="69">
        <v>4.2468823234936925</v>
      </c>
      <c r="Y145" s="69">
        <v>4.1731071778795554</v>
      </c>
      <c r="Z145" s="69">
        <v>12.692600000000001</v>
      </c>
      <c r="AA145" s="69">
        <v>0.15353700000000001</v>
      </c>
      <c r="AB145" s="69">
        <v>21.927800000000001</v>
      </c>
      <c r="AC145" s="69">
        <v>0.468775</v>
      </c>
      <c r="AD145" s="69">
        <f t="shared" si="30"/>
        <v>98.566361501373251</v>
      </c>
      <c r="AF145" s="11">
        <f t="shared" si="31"/>
        <v>0.73876134204374588</v>
      </c>
      <c r="AG145" s="11"/>
      <c r="AH145" s="11">
        <f t="shared" si="32"/>
        <v>0.3773581466319611</v>
      </c>
      <c r="AI145" s="11">
        <f t="shared" si="33"/>
        <v>0.13603346531592442</v>
      </c>
      <c r="AJ145" s="11">
        <f t="shared" si="34"/>
        <v>0.46848451343998038</v>
      </c>
      <c r="AK145" s="11">
        <f t="shared" si="35"/>
        <v>1.8123874612134022E-2</v>
      </c>
      <c r="AL145" s="3">
        <v>1.7299056764522431</v>
      </c>
      <c r="AM145" s="3">
        <v>8.9118404089066919E-2</v>
      </c>
      <c r="AN145" s="3">
        <v>0.27774797024811498</v>
      </c>
      <c r="AO145" s="3">
        <v>0.13478527351435779</v>
      </c>
      <c r="AP145" s="3">
        <v>0.11918203675953841</v>
      </c>
      <c r="AQ145" s="3">
        <v>0.71819857153225075</v>
      </c>
      <c r="AR145" s="3">
        <v>4.9353829433384918E-3</v>
      </c>
      <c r="AS145" s="3">
        <v>0.89163281975128783</v>
      </c>
      <c r="AT145" s="3">
        <v>3.4493864709801439E-2</v>
      </c>
    </row>
    <row r="146" spans="2:46" x14ac:dyDescent="0.2">
      <c r="B146" t="s">
        <v>594</v>
      </c>
      <c r="C146" s="26">
        <v>44607</v>
      </c>
      <c r="D146" s="69">
        <v>0.77821499999999999</v>
      </c>
      <c r="E146" s="69">
        <v>54.755600000000001</v>
      </c>
      <c r="F146" s="69">
        <v>18.506799999999998</v>
      </c>
      <c r="G146" s="69">
        <v>25.869299999999999</v>
      </c>
      <c r="H146" s="69">
        <v>3.5607E-2</v>
      </c>
      <c r="I146" s="69">
        <v>-1.2460000000000001E-2</v>
      </c>
      <c r="J146" s="69">
        <v>7.1919999999999998E-2</v>
      </c>
      <c r="K146" s="69">
        <v>2.4603E-2</v>
      </c>
      <c r="L146" s="69">
        <v>5.6805000000000001E-2</v>
      </c>
      <c r="M146" s="69">
        <v>100.086</v>
      </c>
      <c r="O146" t="s">
        <v>159</v>
      </c>
      <c r="P146" s="64">
        <v>25</v>
      </c>
      <c r="Q146" t="s">
        <v>166</v>
      </c>
      <c r="R146" s="22" t="s">
        <v>98</v>
      </c>
      <c r="S146" s="26">
        <v>44839</v>
      </c>
      <c r="T146" s="69">
        <v>45.223399999999998</v>
      </c>
      <c r="U146" s="69">
        <v>3.0038</v>
      </c>
      <c r="V146" s="69">
        <v>7.1905999999999999</v>
      </c>
      <c r="W146" s="69">
        <v>1.4557E-2</v>
      </c>
      <c r="X146" s="69">
        <v>2.7697993619633348</v>
      </c>
      <c r="Y146" s="69">
        <v>4.7409156568411621</v>
      </c>
      <c r="Z146" s="69">
        <v>12.423999999999999</v>
      </c>
      <c r="AA146" s="69">
        <v>0.13979</v>
      </c>
      <c r="AB146" s="69">
        <v>22.378799999999998</v>
      </c>
      <c r="AC146" s="69">
        <v>0.66688599999999998</v>
      </c>
      <c r="AD146" s="69">
        <f t="shared" si="30"/>
        <v>98.552548018804501</v>
      </c>
      <c r="AF146" s="11">
        <f t="shared" si="31"/>
        <v>0.75892948841334473</v>
      </c>
      <c r="AG146" s="11"/>
      <c r="AH146" s="11">
        <f t="shared" si="32"/>
        <v>0.37198895450783287</v>
      </c>
      <c r="AI146" s="11">
        <f t="shared" si="33"/>
        <v>0.12053831335713849</v>
      </c>
      <c r="AJ146" s="11">
        <f t="shared" si="34"/>
        <v>0.48150681468598344</v>
      </c>
      <c r="AK146" s="11">
        <f t="shared" si="35"/>
        <v>2.5965917449045209E-2</v>
      </c>
      <c r="AL146" s="3">
        <v>1.7106037098318747</v>
      </c>
      <c r="AM146" s="3">
        <v>8.5457282788158243E-2</v>
      </c>
      <c r="AN146" s="3">
        <v>0.32053940197267372</v>
      </c>
      <c r="AO146" s="3">
        <v>8.7606768582851727E-2</v>
      </c>
      <c r="AP146" s="3">
        <v>0.1349368684089689</v>
      </c>
      <c r="AQ146" s="3">
        <v>0.70060385013592408</v>
      </c>
      <c r="AR146" s="3">
        <v>4.4781748214746831E-3</v>
      </c>
      <c r="AS146" s="3">
        <v>0.90686974478050397</v>
      </c>
      <c r="AT146" s="3">
        <v>4.89041986775701E-2</v>
      </c>
    </row>
    <row r="147" spans="2:46" x14ac:dyDescent="0.2">
      <c r="B147" t="s">
        <v>594</v>
      </c>
      <c r="C147" s="26">
        <v>44607</v>
      </c>
      <c r="D147" s="69">
        <v>0.77403200000000005</v>
      </c>
      <c r="E147" s="69">
        <v>54.698300000000003</v>
      </c>
      <c r="F147" s="69">
        <v>18.495799999999999</v>
      </c>
      <c r="G147" s="69">
        <v>25.9039</v>
      </c>
      <c r="H147" s="69">
        <v>3.1967000000000002E-2</v>
      </c>
      <c r="I147" s="69">
        <v>6.764E-3</v>
      </c>
      <c r="J147" s="69">
        <v>8.4895999999999999E-2</v>
      </c>
      <c r="K147" s="69">
        <v>1.3592999999999999E-2</v>
      </c>
      <c r="L147" s="69">
        <v>5.9285999999999998E-2</v>
      </c>
      <c r="M147" s="69">
        <v>100.069</v>
      </c>
      <c r="O147" t="s">
        <v>159</v>
      </c>
      <c r="P147" s="64">
        <v>25</v>
      </c>
      <c r="Q147" t="s">
        <v>416</v>
      </c>
      <c r="R147" s="22" t="s">
        <v>355</v>
      </c>
      <c r="S147" s="26">
        <v>44839</v>
      </c>
      <c r="T147" s="69">
        <v>43.161700000000003</v>
      </c>
      <c r="U147" s="69">
        <v>3.9</v>
      </c>
      <c r="V147" s="69">
        <v>8.3507400000000001</v>
      </c>
      <c r="W147" s="69">
        <v>1.0859999999999999E-3</v>
      </c>
      <c r="X147" s="69">
        <v>3.7521871463449519</v>
      </c>
      <c r="Y147" s="69">
        <v>5.0619539164939091</v>
      </c>
      <c r="Z147" s="69">
        <v>11.4809</v>
      </c>
      <c r="AA147" s="69">
        <v>0.132553</v>
      </c>
      <c r="AB147" s="69">
        <v>21.8522</v>
      </c>
      <c r="AC147" s="69">
        <v>0.59860000000000002</v>
      </c>
      <c r="AD147" s="69">
        <f t="shared" si="30"/>
        <v>98.291920062838869</v>
      </c>
      <c r="AF147" s="11">
        <f t="shared" si="31"/>
        <v>0.71131550277018118</v>
      </c>
      <c r="AG147" s="11"/>
      <c r="AH147" s="11">
        <f t="shared" si="32"/>
        <v>0.35112518344555704</v>
      </c>
      <c r="AI147" s="11">
        <f t="shared" si="33"/>
        <v>0.14480570069079945</v>
      </c>
      <c r="AJ147" s="11">
        <f t="shared" si="34"/>
        <v>0.48026203060221673</v>
      </c>
      <c r="AK147" s="11">
        <f t="shared" si="35"/>
        <v>2.3807085261426761E-2</v>
      </c>
      <c r="AL147" s="3">
        <v>1.6492447290367862</v>
      </c>
      <c r="AM147" s="3">
        <v>0.11208384936407714</v>
      </c>
      <c r="AN147" s="3">
        <v>0.37604655807192999</v>
      </c>
      <c r="AO147" s="3">
        <v>0.11988758332806138</v>
      </c>
      <c r="AP147" s="3">
        <v>0.14554153424665606</v>
      </c>
      <c r="AQ147" s="3">
        <v>0.65401449689624602</v>
      </c>
      <c r="AR147" s="3">
        <v>4.2895809124444293E-3</v>
      </c>
      <c r="AS147" s="3">
        <v>0.89454799920775296</v>
      </c>
      <c r="AT147" s="3">
        <v>4.4343668936045591E-2</v>
      </c>
    </row>
    <row r="148" spans="2:46" x14ac:dyDescent="0.2">
      <c r="B148" t="s">
        <v>594</v>
      </c>
      <c r="C148" s="26">
        <v>44609</v>
      </c>
      <c r="D148" s="69">
        <v>0.75809400000000005</v>
      </c>
      <c r="E148" s="69">
        <v>55.024799999999999</v>
      </c>
      <c r="F148" s="69">
        <v>18.3553</v>
      </c>
      <c r="G148" s="69">
        <v>25.717300000000002</v>
      </c>
      <c r="H148" s="69">
        <v>4.1660000000000003E-2</v>
      </c>
      <c r="I148" s="69">
        <v>-1.1650000000000001E-2</v>
      </c>
      <c r="J148" s="69">
        <v>8.0213000000000007E-2</v>
      </c>
      <c r="K148" s="69">
        <v>1.5834999999999998E-2</v>
      </c>
      <c r="L148" s="69">
        <v>4.8943E-2</v>
      </c>
      <c r="M148" s="69">
        <v>100.03100000000001</v>
      </c>
      <c r="O148" t="s">
        <v>159</v>
      </c>
      <c r="P148" s="64">
        <v>25</v>
      </c>
      <c r="Q148" t="s">
        <v>167</v>
      </c>
      <c r="R148" s="22" t="s">
        <v>98</v>
      </c>
      <c r="S148" s="26">
        <v>44839</v>
      </c>
      <c r="T148" s="69">
        <v>47.59</v>
      </c>
      <c r="U148" s="69">
        <v>2.0585100000000001</v>
      </c>
      <c r="V148" s="69">
        <v>5.3657700000000004</v>
      </c>
      <c r="W148" s="69">
        <v>-1.9599999999999999E-3</v>
      </c>
      <c r="X148" s="69">
        <v>3.3541044436369747</v>
      </c>
      <c r="Y148" s="69">
        <v>4.0117701370606227</v>
      </c>
      <c r="Z148" s="69">
        <v>13.5116</v>
      </c>
      <c r="AA148" s="69">
        <v>0.112276</v>
      </c>
      <c r="AB148" s="69">
        <v>22.1569</v>
      </c>
      <c r="AC148" s="69">
        <v>0.60691600000000001</v>
      </c>
      <c r="AD148" s="69">
        <f t="shared" si="30"/>
        <v>98.765886580697597</v>
      </c>
      <c r="AF148" s="11">
        <f t="shared" si="31"/>
        <v>0.77573790664208453</v>
      </c>
      <c r="AG148" s="11"/>
      <c r="AH148" s="11">
        <f t="shared" si="32"/>
        <v>0.39515603730032978</v>
      </c>
      <c r="AI148" s="11">
        <f t="shared" si="33"/>
        <v>0.11610306746412055</v>
      </c>
      <c r="AJ148" s="11">
        <f t="shared" si="34"/>
        <v>0.46565887068924461</v>
      </c>
      <c r="AK148" s="11">
        <f t="shared" si="35"/>
        <v>2.3082024546305081E-2</v>
      </c>
      <c r="AL148" s="3">
        <v>1.7884672141247437</v>
      </c>
      <c r="AM148" s="3">
        <v>5.8184877891661893E-2</v>
      </c>
      <c r="AN148" s="3">
        <v>0.23764431214591583</v>
      </c>
      <c r="AO148" s="3">
        <v>0.10540106809399011</v>
      </c>
      <c r="AP148" s="3">
        <v>0.11344451907329178</v>
      </c>
      <c r="AQ148" s="3">
        <v>0.75700184157320971</v>
      </c>
      <c r="AR148" s="3">
        <v>3.5734766615184662E-3</v>
      </c>
      <c r="AS148" s="3">
        <v>0.8920643730130986</v>
      </c>
      <c r="AT148" s="3">
        <v>4.4218317422570215E-2</v>
      </c>
    </row>
    <row r="149" spans="2:46" x14ac:dyDescent="0.2">
      <c r="B149" t="s">
        <v>594</v>
      </c>
      <c r="C149" s="26">
        <v>44609</v>
      </c>
      <c r="D149" s="69">
        <v>0.78777600000000003</v>
      </c>
      <c r="E149" s="69">
        <v>54.7117</v>
      </c>
      <c r="F149" s="69">
        <v>18.191800000000001</v>
      </c>
      <c r="G149" s="69">
        <v>25.745899999999999</v>
      </c>
      <c r="H149" s="69">
        <v>3.2053999999999999E-2</v>
      </c>
      <c r="I149" s="69">
        <v>-4.8300000000000001E-3</v>
      </c>
      <c r="J149" s="69">
        <v>7.4756000000000003E-2</v>
      </c>
      <c r="K149" s="69">
        <v>2.0059E-2</v>
      </c>
      <c r="L149" s="69">
        <v>4.6960000000000002E-2</v>
      </c>
      <c r="M149" s="69">
        <v>99.606099999999998</v>
      </c>
      <c r="O149" t="s">
        <v>159</v>
      </c>
      <c r="P149" s="64">
        <v>25</v>
      </c>
      <c r="Q149" t="s">
        <v>417</v>
      </c>
      <c r="R149" s="22" t="s">
        <v>355</v>
      </c>
      <c r="S149" s="26">
        <v>44839</v>
      </c>
      <c r="T149" s="69">
        <v>41.806600000000003</v>
      </c>
      <c r="U149" s="69">
        <v>4.8425099999999999</v>
      </c>
      <c r="V149" s="69">
        <v>9.35473</v>
      </c>
      <c r="W149" s="69">
        <v>-7.6899999999999998E-3</v>
      </c>
      <c r="X149" s="69">
        <v>3.8318023967560118</v>
      </c>
      <c r="Y149" s="69">
        <v>4.9803472697427447</v>
      </c>
      <c r="Z149" s="69">
        <v>10.920400000000001</v>
      </c>
      <c r="AA149" s="69">
        <v>0.121174</v>
      </c>
      <c r="AB149" s="69">
        <v>22.069299999999998</v>
      </c>
      <c r="AC149" s="69">
        <v>0.56740800000000002</v>
      </c>
      <c r="AD149" s="69">
        <f t="shared" si="30"/>
        <v>98.486581666498751</v>
      </c>
      <c r="AF149" s="11">
        <f t="shared" si="31"/>
        <v>0.70077390720443966</v>
      </c>
      <c r="AG149" s="11"/>
      <c r="AH149" s="11">
        <f t="shared" si="32"/>
        <v>0.3386232881797529</v>
      </c>
      <c r="AI149" s="11">
        <f t="shared" si="33"/>
        <v>0.1467245612019546</v>
      </c>
      <c r="AJ149" s="11">
        <f t="shared" si="34"/>
        <v>0.49177208841123937</v>
      </c>
      <c r="AK149" s="11">
        <f t="shared" si="35"/>
        <v>2.2880062207053142E-2</v>
      </c>
      <c r="AL149" s="3">
        <v>1.5994663137680873</v>
      </c>
      <c r="AM149" s="3">
        <v>0.13934540197375878</v>
      </c>
      <c r="AN149" s="3">
        <v>0.42178545451550847</v>
      </c>
      <c r="AO149" s="3">
        <v>0.12258476673018373</v>
      </c>
      <c r="AP149" s="3">
        <v>0.1433745519662819</v>
      </c>
      <c r="AQ149" s="3">
        <v>0.62286463449459684</v>
      </c>
      <c r="AR149" s="3">
        <v>3.9262543711576529E-3</v>
      </c>
      <c r="AS149" s="3">
        <v>0.90456697101208428</v>
      </c>
      <c r="AT149" s="3">
        <v>4.2085651168341315E-2</v>
      </c>
    </row>
    <row r="150" spans="2:46" x14ac:dyDescent="0.2">
      <c r="B150" t="s">
        <v>594</v>
      </c>
      <c r="C150" s="26">
        <v>44609</v>
      </c>
      <c r="D150" s="69">
        <v>0.79769000000000001</v>
      </c>
      <c r="E150" s="69">
        <v>54.802399999999999</v>
      </c>
      <c r="F150" s="69">
        <v>18.309999999999999</v>
      </c>
      <c r="G150" s="69">
        <v>25.798300000000001</v>
      </c>
      <c r="H150" s="69">
        <v>3.8348E-2</v>
      </c>
      <c r="I150" s="69">
        <v>5.13E-3</v>
      </c>
      <c r="J150" s="69">
        <v>6.9640999999999995E-2</v>
      </c>
      <c r="K150" s="69">
        <v>1.8827E-2</v>
      </c>
      <c r="L150" s="69">
        <v>5.0917999999999998E-2</v>
      </c>
      <c r="M150" s="69">
        <v>99.891199999999998</v>
      </c>
      <c r="O150" t="s">
        <v>159</v>
      </c>
      <c r="P150" s="64">
        <v>25</v>
      </c>
      <c r="Q150" t="s">
        <v>168</v>
      </c>
      <c r="R150" s="22" t="s">
        <v>98</v>
      </c>
      <c r="S150" s="26">
        <v>44839</v>
      </c>
      <c r="T150" s="69">
        <v>46.698</v>
      </c>
      <c r="U150" s="69">
        <v>2.3468399999999998</v>
      </c>
      <c r="V150" s="69">
        <v>5.8738700000000001</v>
      </c>
      <c r="W150" s="69">
        <v>5.5793000000000002E-2</v>
      </c>
      <c r="X150" s="69">
        <v>3.5378010545527143</v>
      </c>
      <c r="Y150" s="69">
        <v>4.2377069157862008</v>
      </c>
      <c r="Z150" s="69">
        <v>12.57</v>
      </c>
      <c r="AA150" s="69">
        <v>0.17211000000000001</v>
      </c>
      <c r="AB150" s="69">
        <v>22.289000000000001</v>
      </c>
      <c r="AC150" s="69">
        <v>0.74097299999999999</v>
      </c>
      <c r="AD150" s="69">
        <f t="shared" si="30"/>
        <v>98.522093970338929</v>
      </c>
      <c r="AF150" s="11">
        <f t="shared" si="31"/>
        <v>0.75300082402216728</v>
      </c>
      <c r="AG150" s="11"/>
      <c r="AH150" s="11">
        <f t="shared" si="32"/>
        <v>0.3722040760426501</v>
      </c>
      <c r="AI150" s="11">
        <f t="shared" si="33"/>
        <v>0.12498541970673242</v>
      </c>
      <c r="AJ150" s="11">
        <f t="shared" si="34"/>
        <v>0.47427853809233128</v>
      </c>
      <c r="AK150" s="11">
        <f t="shared" si="35"/>
        <v>2.8531966158286199E-2</v>
      </c>
      <c r="AL150" s="3">
        <v>1.7666366328811203</v>
      </c>
      <c r="AM150" s="3">
        <v>6.6776599653614571E-2</v>
      </c>
      <c r="AN150" s="3">
        <v>0.2618806283310719</v>
      </c>
      <c r="AO150" s="3">
        <v>0.11191428114028971</v>
      </c>
      <c r="AP150" s="3">
        <v>0.12063187183633363</v>
      </c>
      <c r="AQ150" s="3">
        <v>0.70893938864920558</v>
      </c>
      <c r="AR150" s="3">
        <v>5.5143432410536134E-3</v>
      </c>
      <c r="AS150" s="3">
        <v>0.90336124316405353</v>
      </c>
      <c r="AT150" s="3">
        <v>5.4345011103256756E-2</v>
      </c>
    </row>
    <row r="151" spans="2:46" x14ac:dyDescent="0.2">
      <c r="B151" t="s">
        <v>594</v>
      </c>
      <c r="C151" s="26">
        <v>44609</v>
      </c>
      <c r="D151" s="69">
        <v>0.78327000000000002</v>
      </c>
      <c r="E151" s="69">
        <v>54.686399999999999</v>
      </c>
      <c r="F151" s="69">
        <v>18.359000000000002</v>
      </c>
      <c r="G151" s="69">
        <v>25.682099999999998</v>
      </c>
      <c r="H151" s="69">
        <v>3.0016000000000001E-2</v>
      </c>
      <c r="I151" s="69">
        <v>1.407E-3</v>
      </c>
      <c r="J151" s="69">
        <v>7.3071999999999998E-2</v>
      </c>
      <c r="K151" s="69">
        <v>1.7624000000000001E-2</v>
      </c>
      <c r="L151" s="69">
        <v>5.4054999999999999E-2</v>
      </c>
      <c r="M151" s="69">
        <v>99.686999999999998</v>
      </c>
      <c r="O151" t="s">
        <v>159</v>
      </c>
      <c r="P151" s="64">
        <v>25</v>
      </c>
      <c r="Q151" t="s">
        <v>418</v>
      </c>
      <c r="R151" s="22" t="s">
        <v>355</v>
      </c>
      <c r="S151" s="26">
        <v>44839</v>
      </c>
      <c r="T151" s="69">
        <v>42.176499999999997</v>
      </c>
      <c r="U151" s="69">
        <v>4.5533700000000001</v>
      </c>
      <c r="V151" s="69">
        <v>9.0497999999999994</v>
      </c>
      <c r="W151" s="69">
        <v>-1.2999999999999999E-3</v>
      </c>
      <c r="X151" s="69">
        <v>3.5487274197732286</v>
      </c>
      <c r="Y151" s="69">
        <v>5.0719661867530492</v>
      </c>
      <c r="Z151" s="69">
        <v>11.1595</v>
      </c>
      <c r="AA151" s="69">
        <v>0.11497400000000001</v>
      </c>
      <c r="AB151" s="69">
        <v>22.1218</v>
      </c>
      <c r="AC151" s="69">
        <v>0.56659300000000001</v>
      </c>
      <c r="AD151" s="69">
        <f t="shared" si="30"/>
        <v>98.361930606526258</v>
      </c>
      <c r="AF151" s="11">
        <f t="shared" si="31"/>
        <v>0.71034774262031586</v>
      </c>
      <c r="AG151" s="11"/>
      <c r="AH151" s="11">
        <f t="shared" si="32"/>
        <v>0.34433208752723193</v>
      </c>
      <c r="AI151" s="11">
        <f t="shared" si="33"/>
        <v>0.14242060020789299</v>
      </c>
      <c r="AJ151" s="11">
        <f t="shared" si="34"/>
        <v>0.49051270618719967</v>
      </c>
      <c r="AK151" s="11">
        <f t="shared" si="35"/>
        <v>2.2734606077675492E-2</v>
      </c>
      <c r="AL151" s="3">
        <v>1.6131372252728642</v>
      </c>
      <c r="AM151" s="3">
        <v>0.13098621284927206</v>
      </c>
      <c r="AN151" s="3">
        <v>0.40791516412041295</v>
      </c>
      <c r="AO151" s="3">
        <v>0.11349495834034218</v>
      </c>
      <c r="AP151" s="3">
        <v>0.1459685602556049</v>
      </c>
      <c r="AQ151" s="3">
        <v>0.63631240575956449</v>
      </c>
      <c r="AR151" s="3">
        <v>3.7242528336859427E-3</v>
      </c>
      <c r="AS151" s="3">
        <v>0.90644854614348735</v>
      </c>
      <c r="AT151" s="3">
        <v>4.2012674424766243E-2</v>
      </c>
    </row>
    <row r="152" spans="2:46" x14ac:dyDescent="0.2">
      <c r="B152" t="s">
        <v>595</v>
      </c>
      <c r="C152" s="26">
        <v>44607</v>
      </c>
      <c r="D152" s="69">
        <v>0.74734</v>
      </c>
      <c r="E152" s="69">
        <v>55.117699999999999</v>
      </c>
      <c r="F152" s="69">
        <v>18.3536</v>
      </c>
      <c r="G152" s="69">
        <v>25.739899999999999</v>
      </c>
      <c r="H152" s="69">
        <v>4.2939999999999999E-2</v>
      </c>
      <c r="I152" s="69">
        <v>1.4075000000000001E-2</v>
      </c>
      <c r="J152" s="69">
        <v>8.5425000000000001E-2</v>
      </c>
      <c r="K152" s="69">
        <v>2.2197999999999999E-2</v>
      </c>
      <c r="L152" s="69">
        <v>6.1520999999999999E-2</v>
      </c>
      <c r="M152" s="69">
        <v>100.185</v>
      </c>
      <c r="O152" t="s">
        <v>159</v>
      </c>
      <c r="P152" s="64">
        <v>25</v>
      </c>
      <c r="Q152" t="s">
        <v>169</v>
      </c>
      <c r="R152" s="22" t="s">
        <v>98</v>
      </c>
      <c r="S152" s="26">
        <v>44839</v>
      </c>
      <c r="T152" s="69">
        <v>46.030299999999997</v>
      </c>
      <c r="U152" s="69">
        <v>2.3768099999999999</v>
      </c>
      <c r="V152" s="69">
        <v>6.8052099999999998</v>
      </c>
      <c r="W152" s="69">
        <v>3.0232999999999999E-2</v>
      </c>
      <c r="X152" s="69">
        <v>4.0938555352544865</v>
      </c>
      <c r="Y152" s="69">
        <v>4.612112199549137</v>
      </c>
      <c r="Z152" s="69">
        <v>11.7469</v>
      </c>
      <c r="AA152" s="69">
        <v>0.20899699999999999</v>
      </c>
      <c r="AB152" s="69">
        <v>22.046900000000001</v>
      </c>
      <c r="AC152" s="69">
        <v>0.81434099999999998</v>
      </c>
      <c r="AD152" s="69">
        <f t="shared" si="30"/>
        <v>98.765658734803608</v>
      </c>
      <c r="AF152" s="11">
        <f t="shared" si="31"/>
        <v>0.71754464411985297</v>
      </c>
      <c r="AG152" s="11"/>
      <c r="AH152" s="11">
        <f t="shared" si="32"/>
        <v>0.35178847046332096</v>
      </c>
      <c r="AI152" s="11">
        <f t="shared" si="33"/>
        <v>0.14203413871659595</v>
      </c>
      <c r="AJ152" s="11">
        <f t="shared" si="34"/>
        <v>0.47446360411539329</v>
      </c>
      <c r="AK152" s="11">
        <f t="shared" si="35"/>
        <v>3.1713786704689786E-2</v>
      </c>
      <c r="AL152" s="3">
        <v>1.7432541701783282</v>
      </c>
      <c r="AM152" s="3">
        <v>6.7702271675923728E-2</v>
      </c>
      <c r="AN152" s="3">
        <v>0.30373058860483926</v>
      </c>
      <c r="AO152" s="3">
        <v>0.12964404474275776</v>
      </c>
      <c r="AP152" s="3">
        <v>0.1314313503858508</v>
      </c>
      <c r="AQ152" s="3">
        <v>0.66323136589945819</v>
      </c>
      <c r="AR152" s="3">
        <v>6.7034087113624092E-3</v>
      </c>
      <c r="AS152" s="3">
        <v>0.89451238641387454</v>
      </c>
      <c r="AT152" s="3">
        <v>5.9790413387605719E-2</v>
      </c>
    </row>
    <row r="153" spans="2:46" x14ac:dyDescent="0.2">
      <c r="B153" t="s">
        <v>595</v>
      </c>
      <c r="C153" s="26">
        <v>44607</v>
      </c>
      <c r="D153" s="69">
        <v>0.72950000000000004</v>
      </c>
      <c r="E153" s="69">
        <v>54.787300000000002</v>
      </c>
      <c r="F153" s="69">
        <v>18.4453</v>
      </c>
      <c r="G153" s="69">
        <v>25.767900000000001</v>
      </c>
      <c r="H153" s="69">
        <v>4.5600000000000002E-2</v>
      </c>
      <c r="I153" s="69">
        <v>1.0071E-2</v>
      </c>
      <c r="J153" s="69">
        <v>7.7103000000000005E-2</v>
      </c>
      <c r="K153" s="69">
        <v>1.8432E-2</v>
      </c>
      <c r="L153" s="69">
        <v>6.4477000000000007E-2</v>
      </c>
      <c r="M153" s="69">
        <v>99.945599999999999</v>
      </c>
      <c r="O153" t="s">
        <v>159</v>
      </c>
      <c r="P153" s="64">
        <v>25</v>
      </c>
      <c r="Q153" t="s">
        <v>419</v>
      </c>
      <c r="R153" s="22" t="s">
        <v>355</v>
      </c>
      <c r="S153" s="26">
        <v>44839</v>
      </c>
      <c r="T153" s="69">
        <v>51.946300000000001</v>
      </c>
      <c r="U153" s="69">
        <v>1.2470300000000001</v>
      </c>
      <c r="V153" s="69">
        <v>23.810099999999998</v>
      </c>
      <c r="W153" s="69">
        <v>-6.8100000000000001E-3</v>
      </c>
      <c r="X153" s="69">
        <v>32.12530310338672</v>
      </c>
      <c r="Y153" s="69">
        <v>-32.76878039443163</v>
      </c>
      <c r="Z153" s="69">
        <v>0.88675300000000001</v>
      </c>
      <c r="AA153" s="69">
        <v>5.4362000000000001E-2</v>
      </c>
      <c r="AB153" s="69">
        <v>9.0601000000000003</v>
      </c>
      <c r="AC153" s="69">
        <v>3.8507899999999999</v>
      </c>
      <c r="AD153" s="69">
        <f t="shared" si="30"/>
        <v>90.20514770895511</v>
      </c>
      <c r="AF153" s="11">
        <f t="shared" si="31"/>
        <v>0.37475507467481012</v>
      </c>
      <c r="AG153" s="11"/>
      <c r="AH153" s="11">
        <f t="shared" si="32"/>
        <v>6.372421231274869E-2</v>
      </c>
      <c r="AI153" s="11">
        <f t="shared" si="33"/>
        <v>0.10853735584016939</v>
      </c>
      <c r="AJ153" s="11">
        <f t="shared" si="34"/>
        <v>0.46787715652352502</v>
      </c>
      <c r="AK153" s="11">
        <f t="shared" si="35"/>
        <v>0.35986127532355694</v>
      </c>
      <c r="AL153" s="3">
        <v>2.0433214625610727</v>
      </c>
      <c r="AM153" s="3">
        <v>3.6893584019110255E-2</v>
      </c>
      <c r="AN153" s="3">
        <v>1.1037567936551171</v>
      </c>
      <c r="AO153" s="3">
        <v>1.0566531763694051</v>
      </c>
      <c r="AP153" s="3">
        <v>-0.96989462841511309</v>
      </c>
      <c r="AQ153" s="3">
        <v>5.2000751706027352E-2</v>
      </c>
      <c r="AR153" s="3">
        <v>1.8109907976877854E-3</v>
      </c>
      <c r="AS153" s="3">
        <v>0.38180093503383261</v>
      </c>
      <c r="AT153" s="3">
        <v>0.29365693427286021</v>
      </c>
    </row>
    <row r="154" spans="2:46" x14ac:dyDescent="0.2">
      <c r="B154" t="s">
        <v>595</v>
      </c>
      <c r="C154" s="26">
        <v>44607</v>
      </c>
      <c r="D154" s="69">
        <v>0.706816</v>
      </c>
      <c r="E154" s="69">
        <v>54.655999999999999</v>
      </c>
      <c r="F154" s="69">
        <v>18.363099999999999</v>
      </c>
      <c r="G154" s="69">
        <v>25.601099999999999</v>
      </c>
      <c r="H154" s="69">
        <v>4.0673000000000001E-2</v>
      </c>
      <c r="I154" s="69">
        <v>9.0799999999999995E-3</v>
      </c>
      <c r="J154" s="69">
        <v>7.7966999999999995E-2</v>
      </c>
      <c r="K154" s="69">
        <v>1.5521E-2</v>
      </c>
      <c r="L154" s="69">
        <v>6.5160999999999997E-2</v>
      </c>
      <c r="M154" s="69">
        <v>99.535499999999999</v>
      </c>
      <c r="O154" t="s">
        <v>159</v>
      </c>
      <c r="P154" s="64">
        <v>25</v>
      </c>
      <c r="Q154" t="s">
        <v>334</v>
      </c>
      <c r="R154" s="22" t="s">
        <v>331</v>
      </c>
      <c r="S154" s="26">
        <v>44839</v>
      </c>
      <c r="T154" s="69">
        <v>47.257599999999996</v>
      </c>
      <c r="U154" s="69">
        <v>2.49465</v>
      </c>
      <c r="V154" s="69">
        <v>4.8543399999999997</v>
      </c>
      <c r="W154" s="69">
        <v>9.1699999999999995E-4</v>
      </c>
      <c r="X154" s="69">
        <v>4.0172813798776614</v>
      </c>
      <c r="Y154" s="69">
        <v>3.8364590365159099</v>
      </c>
      <c r="Z154" s="69">
        <v>13.7422</v>
      </c>
      <c r="AA154" s="69">
        <v>0.14849000000000001</v>
      </c>
      <c r="AB154" s="69">
        <v>21.9969</v>
      </c>
      <c r="AC154" s="69">
        <v>0.412165</v>
      </c>
      <c r="AD154" s="69">
        <f t="shared" si="30"/>
        <v>98.761002416393566</v>
      </c>
      <c r="AF154" s="11">
        <f t="shared" si="31"/>
        <v>0.76635818413838019</v>
      </c>
      <c r="AG154" s="11"/>
      <c r="AH154" s="11">
        <f t="shared" si="32"/>
        <v>0.39995347537305509</v>
      </c>
      <c r="AI154" s="11">
        <f t="shared" si="33"/>
        <v>0.12439003450207517</v>
      </c>
      <c r="AJ154" s="11">
        <f t="shared" si="34"/>
        <v>0.46005709388186544</v>
      </c>
      <c r="AK154" s="11">
        <f t="shared" si="35"/>
        <v>1.5599396243004377E-2</v>
      </c>
      <c r="AL154" s="3">
        <v>1.781985508953523</v>
      </c>
      <c r="AM154" s="3">
        <v>7.075123033325828E-2</v>
      </c>
      <c r="AN154" s="3">
        <v>0.21572118144662611</v>
      </c>
      <c r="AO154" s="3">
        <v>0.12666829049334496</v>
      </c>
      <c r="AP154" s="3">
        <v>0.10885422000976505</v>
      </c>
      <c r="AQ154" s="3">
        <v>0.77252696743197069</v>
      </c>
      <c r="AR154" s="3">
        <v>4.7420753790714584E-3</v>
      </c>
      <c r="AS154" s="3">
        <v>0.88861963569792424</v>
      </c>
      <c r="AT154" s="3">
        <v>3.0130890254516141E-2</v>
      </c>
    </row>
    <row r="155" spans="2:46" x14ac:dyDescent="0.2">
      <c r="B155" t="s">
        <v>595</v>
      </c>
      <c r="C155" s="26">
        <v>44607</v>
      </c>
      <c r="D155" s="69">
        <v>0.71573399999999998</v>
      </c>
      <c r="E155" s="69">
        <v>54.868600000000001</v>
      </c>
      <c r="F155" s="69">
        <v>18.416699999999999</v>
      </c>
      <c r="G155" s="69">
        <v>25.764399999999998</v>
      </c>
      <c r="H155" s="69">
        <v>5.0458000000000003E-2</v>
      </c>
      <c r="I155" s="69">
        <v>1.9480000000000001E-3</v>
      </c>
      <c r="J155" s="69">
        <v>8.6174000000000001E-2</v>
      </c>
      <c r="K155" s="69">
        <v>2.1815000000000001E-2</v>
      </c>
      <c r="L155" s="69">
        <v>6.4286999999999997E-2</v>
      </c>
      <c r="M155" s="69">
        <v>99.990099999999998</v>
      </c>
      <c r="O155" t="s">
        <v>159</v>
      </c>
      <c r="P155" s="64">
        <v>25</v>
      </c>
      <c r="Q155" t="s">
        <v>334</v>
      </c>
      <c r="R155" s="22" t="s">
        <v>331</v>
      </c>
      <c r="S155" s="26">
        <v>44839</v>
      </c>
      <c r="T155" s="69">
        <v>47.180999999999997</v>
      </c>
      <c r="U155" s="69">
        <v>2.5953200000000001</v>
      </c>
      <c r="V155" s="69">
        <v>5.15212</v>
      </c>
      <c r="W155" s="69">
        <v>8.6920000000000001E-3</v>
      </c>
      <c r="X155" s="69">
        <v>4.6146477908483412</v>
      </c>
      <c r="Y155" s="69">
        <v>3.4298702816940043</v>
      </c>
      <c r="Z155" s="69">
        <v>13.6203</v>
      </c>
      <c r="AA155" s="69">
        <v>0.14820900000000001</v>
      </c>
      <c r="AB155" s="69">
        <v>21.683700000000002</v>
      </c>
      <c r="AC155" s="69">
        <v>0.42133500000000002</v>
      </c>
      <c r="AD155" s="69">
        <f t="shared" si="30"/>
        <v>98.855194072542346</v>
      </c>
      <c r="AF155" s="11">
        <f t="shared" si="31"/>
        <v>0.75922401341635259</v>
      </c>
      <c r="AG155" s="11"/>
      <c r="AH155" s="11">
        <f t="shared" si="32"/>
        <v>0.39878923454681703</v>
      </c>
      <c r="AI155" s="11">
        <f t="shared" si="33"/>
        <v>0.12893491073457125</v>
      </c>
      <c r="AJ155" s="11">
        <f t="shared" si="34"/>
        <v>0.45623351313027566</v>
      </c>
      <c r="AK155" s="11">
        <f t="shared" si="35"/>
        <v>1.6042341588336045E-2</v>
      </c>
      <c r="AL155" s="3">
        <v>1.7783612995832978</v>
      </c>
      <c r="AM155" s="3">
        <v>7.357590937335251E-2</v>
      </c>
      <c r="AN155" s="3">
        <v>0.22885948688345537</v>
      </c>
      <c r="AO155" s="3">
        <v>0.14544358413225805</v>
      </c>
      <c r="AP155" s="3">
        <v>9.7277578490499672E-2</v>
      </c>
      <c r="AQ155" s="3">
        <v>0.76535761660564605</v>
      </c>
      <c r="AR155" s="3">
        <v>4.7311440805923727E-3</v>
      </c>
      <c r="AS155" s="3">
        <v>0.87560486586810127</v>
      </c>
      <c r="AT155" s="3">
        <v>3.0788514982796215E-2</v>
      </c>
    </row>
    <row r="156" spans="2:46" x14ac:dyDescent="0.2">
      <c r="B156" t="s">
        <v>595</v>
      </c>
      <c r="C156" s="26">
        <v>44609</v>
      </c>
      <c r="D156" s="69">
        <v>0.79250299999999996</v>
      </c>
      <c r="E156" s="69">
        <v>54.200099999999999</v>
      </c>
      <c r="F156" s="69">
        <v>18.457799999999999</v>
      </c>
      <c r="G156" s="69">
        <v>25.798500000000001</v>
      </c>
      <c r="H156" s="69">
        <v>3.2185999999999999E-2</v>
      </c>
      <c r="I156" s="69">
        <v>7.1529999999999996E-3</v>
      </c>
      <c r="J156" s="69">
        <v>6.8792000000000006E-2</v>
      </c>
      <c r="K156" s="69">
        <v>1.4655E-2</v>
      </c>
      <c r="L156" s="69">
        <v>5.2409999999999998E-2</v>
      </c>
      <c r="M156" s="69">
        <v>99.424099999999996</v>
      </c>
      <c r="O156" t="s">
        <v>159</v>
      </c>
      <c r="P156" s="64">
        <v>25</v>
      </c>
      <c r="Q156" t="s">
        <v>334</v>
      </c>
      <c r="R156" s="22" t="s">
        <v>331</v>
      </c>
      <c r="S156" s="26">
        <v>44839</v>
      </c>
      <c r="T156" s="69">
        <v>47.250599999999999</v>
      </c>
      <c r="U156" s="69">
        <v>2.9010600000000002</v>
      </c>
      <c r="V156" s="69">
        <v>4.7359499999999999</v>
      </c>
      <c r="W156" s="69">
        <v>-5.5300000000000002E-3</v>
      </c>
      <c r="X156" s="69">
        <v>5.4164721583977213</v>
      </c>
      <c r="Y156" s="69">
        <v>3.1456350085279605</v>
      </c>
      <c r="Z156" s="69">
        <v>13.2498</v>
      </c>
      <c r="AA156" s="69">
        <v>0.177258</v>
      </c>
      <c r="AB156" s="69">
        <v>21.647099999999998</v>
      </c>
      <c r="AC156" s="69">
        <v>0.46319500000000002</v>
      </c>
      <c r="AD156" s="69">
        <f t="shared" si="30"/>
        <v>98.981540166925683</v>
      </c>
      <c r="AF156" s="11">
        <f t="shared" si="31"/>
        <v>0.74122520636036404</v>
      </c>
      <c r="AG156" s="11"/>
      <c r="AH156" s="11">
        <f t="shared" si="32"/>
        <v>0.38816398346870512</v>
      </c>
      <c r="AI156" s="11">
        <f t="shared" si="33"/>
        <v>0.13846491774015451</v>
      </c>
      <c r="AJ156" s="11">
        <f t="shared" si="34"/>
        <v>0.45572481554828825</v>
      </c>
      <c r="AK156" s="11">
        <f t="shared" si="35"/>
        <v>1.7646283242852171E-2</v>
      </c>
      <c r="AL156" s="3">
        <v>1.7846862440422233</v>
      </c>
      <c r="AM156" s="3">
        <v>8.2414404967471835E-2</v>
      </c>
      <c r="AN156" s="3">
        <v>0.21081026300152114</v>
      </c>
      <c r="AO156" s="3">
        <v>0.17107014174126201</v>
      </c>
      <c r="AP156" s="3">
        <v>8.9401555850914416E-2</v>
      </c>
      <c r="AQ156" s="3">
        <v>0.74608575697545665</v>
      </c>
      <c r="AR156" s="3">
        <v>5.6702098654390666E-3</v>
      </c>
      <c r="AS156" s="3">
        <v>0.87594369509106595</v>
      </c>
      <c r="AT156" s="3">
        <v>3.3917728464645483E-2</v>
      </c>
    </row>
    <row r="157" spans="2:46" x14ac:dyDescent="0.2">
      <c r="B157" t="s">
        <v>595</v>
      </c>
      <c r="C157" s="26">
        <v>44609</v>
      </c>
      <c r="D157" s="69">
        <v>0.79916500000000001</v>
      </c>
      <c r="E157" s="69">
        <v>54.209099999999999</v>
      </c>
      <c r="F157" s="69">
        <v>18.442399999999999</v>
      </c>
      <c r="G157" s="69">
        <v>25.779199999999999</v>
      </c>
      <c r="H157" s="69">
        <v>4.0640999999999997E-2</v>
      </c>
      <c r="I157" s="69">
        <v>-3.7100000000000002E-3</v>
      </c>
      <c r="J157" s="69">
        <v>8.4043000000000007E-2</v>
      </c>
      <c r="K157" s="69">
        <v>2.2523000000000001E-2</v>
      </c>
      <c r="L157" s="69">
        <v>6.2434999999999997E-2</v>
      </c>
      <c r="M157" s="69">
        <v>99.4358</v>
      </c>
      <c r="O157" t="s">
        <v>159</v>
      </c>
      <c r="P157" s="64">
        <v>25</v>
      </c>
      <c r="Q157" t="s">
        <v>334</v>
      </c>
      <c r="R157" s="22" t="s">
        <v>331</v>
      </c>
      <c r="S157" s="26">
        <v>44839</v>
      </c>
      <c r="T157" s="69">
        <v>46.1783</v>
      </c>
      <c r="U157" s="69">
        <v>2.93201</v>
      </c>
      <c r="V157" s="69">
        <v>5.3722799999999999</v>
      </c>
      <c r="W157" s="69">
        <v>-6.8199999999999997E-3</v>
      </c>
      <c r="X157" s="69">
        <v>4.6057597730328395</v>
      </c>
      <c r="Y157" s="69">
        <v>3.8814007219511883</v>
      </c>
      <c r="Z157" s="69">
        <v>13.1416</v>
      </c>
      <c r="AA157" s="69">
        <v>0.17100699999999999</v>
      </c>
      <c r="AB157" s="69">
        <v>21.573699999999999</v>
      </c>
      <c r="AC157" s="69">
        <v>0.42994100000000002</v>
      </c>
      <c r="AD157" s="69">
        <f t="shared" si="30"/>
        <v>98.279178494984038</v>
      </c>
      <c r="AF157" s="11">
        <f t="shared" si="31"/>
        <v>0.74313590702681098</v>
      </c>
      <c r="AG157" s="11"/>
      <c r="AH157" s="11">
        <f t="shared" si="32"/>
        <v>0.38830566611754214</v>
      </c>
      <c r="AI157" s="11">
        <f t="shared" si="33"/>
        <v>0.13708788954397069</v>
      </c>
      <c r="AJ157" s="11">
        <f t="shared" si="34"/>
        <v>0.45808614866833669</v>
      </c>
      <c r="AK157" s="11">
        <f t="shared" si="35"/>
        <v>1.6520295670150509E-2</v>
      </c>
      <c r="AL157" s="3">
        <v>1.7563426576450174</v>
      </c>
      <c r="AM157" s="3">
        <v>8.3874244959992503E-2</v>
      </c>
      <c r="AN157" s="3">
        <v>0.24080197317302507</v>
      </c>
      <c r="AO157" s="3">
        <v>0.14647912684905454</v>
      </c>
      <c r="AP157" s="3">
        <v>0.11108156498815704</v>
      </c>
      <c r="AQ157" s="3">
        <v>0.74515124370800023</v>
      </c>
      <c r="AR157" s="3">
        <v>5.5083805570939736E-3</v>
      </c>
      <c r="AS157" s="3">
        <v>0.87905867256207537</v>
      </c>
      <c r="AT157" s="3">
        <v>3.17021355575847E-2</v>
      </c>
    </row>
    <row r="158" spans="2:46" x14ac:dyDescent="0.2">
      <c r="B158" t="s">
        <v>595</v>
      </c>
      <c r="C158" s="26">
        <v>44609</v>
      </c>
      <c r="D158" s="69">
        <v>0.79059299999999999</v>
      </c>
      <c r="E158" s="69">
        <v>54.254800000000003</v>
      </c>
      <c r="F158" s="69">
        <v>18.491399999999999</v>
      </c>
      <c r="G158" s="69">
        <v>25.804600000000001</v>
      </c>
      <c r="H158" s="69">
        <v>3.0802E-2</v>
      </c>
      <c r="I158" s="69">
        <v>1.1913E-2</v>
      </c>
      <c r="J158" s="69">
        <v>7.6180999999999999E-2</v>
      </c>
      <c r="K158" s="69">
        <v>1.7881999999999999E-2</v>
      </c>
      <c r="L158" s="69">
        <v>5.7669999999999999E-2</v>
      </c>
      <c r="M158" s="69">
        <v>99.535899999999998</v>
      </c>
      <c r="O158" t="s">
        <v>159</v>
      </c>
      <c r="P158" s="64">
        <v>25</v>
      </c>
      <c r="Q158" t="s">
        <v>334</v>
      </c>
      <c r="R158" s="22" t="s">
        <v>331</v>
      </c>
      <c r="S158" s="26">
        <v>44839</v>
      </c>
      <c r="T158" s="69">
        <v>43.849899999999998</v>
      </c>
      <c r="U158" s="69">
        <v>4.1263199999999998</v>
      </c>
      <c r="V158" s="69">
        <v>7.6976100000000001</v>
      </c>
      <c r="W158" s="69">
        <v>1.0567999999999999E-2</v>
      </c>
      <c r="X158" s="69">
        <v>4.4784241453110472</v>
      </c>
      <c r="Y158" s="69">
        <v>4.0560324915468264</v>
      </c>
      <c r="Z158" s="69">
        <v>11.613899999999999</v>
      </c>
      <c r="AA158" s="69">
        <v>0.144622</v>
      </c>
      <c r="AB158" s="69">
        <v>21.975999999999999</v>
      </c>
      <c r="AC158" s="69">
        <v>0.58119399999999999</v>
      </c>
      <c r="AD158" s="69">
        <f t="shared" si="30"/>
        <v>98.534570636857865</v>
      </c>
      <c r="AF158" s="11">
        <f t="shared" si="31"/>
        <v>0.71810427192142456</v>
      </c>
      <c r="AG158" s="11"/>
      <c r="AH158" s="11">
        <f t="shared" si="32"/>
        <v>0.35404708358457171</v>
      </c>
      <c r="AI158" s="11">
        <f t="shared" si="33"/>
        <v>0.14148766198171495</v>
      </c>
      <c r="AJ158" s="11">
        <f t="shared" si="34"/>
        <v>0.48142498618507917</v>
      </c>
      <c r="AK158" s="11">
        <f t="shared" si="35"/>
        <v>2.3040268248634341E-2</v>
      </c>
      <c r="AL158" s="3">
        <v>1.6716060425876416</v>
      </c>
      <c r="AM158" s="3">
        <v>0.118309630441099</v>
      </c>
      <c r="AN158" s="3">
        <v>0.34582096767683412</v>
      </c>
      <c r="AO158" s="3">
        <v>0.1427557793177763</v>
      </c>
      <c r="AP158" s="3">
        <v>0.11634532823568768</v>
      </c>
      <c r="AQ158" s="3">
        <v>0.66003700539176768</v>
      </c>
      <c r="AR158" s="3">
        <v>4.6691564712820072E-3</v>
      </c>
      <c r="AS158" s="3">
        <v>0.89750296199366775</v>
      </c>
      <c r="AT158" s="3">
        <v>4.2953127884243734E-2</v>
      </c>
    </row>
    <row r="159" spans="2:46" x14ac:dyDescent="0.2">
      <c r="B159" t="s">
        <v>595</v>
      </c>
      <c r="C159" s="26">
        <v>44609</v>
      </c>
      <c r="D159" s="69">
        <v>0.81700200000000001</v>
      </c>
      <c r="E159" s="69">
        <v>54.1509</v>
      </c>
      <c r="F159" s="69">
        <v>18.3277</v>
      </c>
      <c r="G159" s="69">
        <v>25.734200000000001</v>
      </c>
      <c r="H159" s="69">
        <v>3.7497999999999997E-2</v>
      </c>
      <c r="I159" s="69">
        <v>-1.67E-3</v>
      </c>
      <c r="J159" s="69">
        <v>8.4067000000000003E-2</v>
      </c>
      <c r="K159" s="69">
        <v>2.2284000000000002E-2</v>
      </c>
      <c r="L159" s="69">
        <v>5.3476000000000003E-2</v>
      </c>
      <c r="M159" s="69">
        <v>99.225499999999997</v>
      </c>
      <c r="O159" t="s">
        <v>170</v>
      </c>
      <c r="P159" s="64">
        <v>35</v>
      </c>
      <c r="Q159" t="s">
        <v>171</v>
      </c>
      <c r="R159" s="22" t="s">
        <v>98</v>
      </c>
      <c r="S159" s="26">
        <v>44609</v>
      </c>
      <c r="T159" s="69">
        <v>43.8767</v>
      </c>
      <c r="U159" s="69">
        <v>3.2215600000000002</v>
      </c>
      <c r="V159" s="69">
        <v>8.2821200000000008</v>
      </c>
      <c r="W159" s="69">
        <v>8.3040000000000006E-3</v>
      </c>
      <c r="X159" s="69">
        <v>3.0663699725519922</v>
      </c>
      <c r="Y159" s="69">
        <v>5.4831789908362722</v>
      </c>
      <c r="Z159" s="69">
        <v>11.193199999999999</v>
      </c>
      <c r="AA159" s="69">
        <v>0.17355499999999999</v>
      </c>
      <c r="AB159" s="69">
        <v>22.126300000000001</v>
      </c>
      <c r="AC159" s="69">
        <v>0.82964499999999997</v>
      </c>
      <c r="AD159" s="69">
        <f t="shared" si="30"/>
        <v>98.260932963388257</v>
      </c>
      <c r="AF159" s="11">
        <f t="shared" si="31"/>
        <v>0.71382417931468889</v>
      </c>
      <c r="AG159" s="11"/>
      <c r="AH159" s="11">
        <f t="shared" si="32"/>
        <v>0.34168933815751518</v>
      </c>
      <c r="AI159" s="11">
        <f t="shared" si="33"/>
        <v>0.13999476449433237</v>
      </c>
      <c r="AJ159" s="11">
        <f t="shared" si="34"/>
        <v>0.48538125634563406</v>
      </c>
      <c r="AK159" s="11">
        <f t="shared" si="35"/>
        <v>3.2934641002518431E-2</v>
      </c>
      <c r="AL159" s="3">
        <v>1.6731334219885377</v>
      </c>
      <c r="AM159" s="3">
        <v>9.2396327637134082E-2</v>
      </c>
      <c r="AN159" s="3">
        <v>0.37219302468278559</v>
      </c>
      <c r="AO159" s="3">
        <v>9.777421168151082E-2</v>
      </c>
      <c r="AP159" s="3">
        <v>0.15732989033557887</v>
      </c>
      <c r="AQ159" s="3">
        <v>0.6363202727123568</v>
      </c>
      <c r="AR159" s="3">
        <v>5.6049596167565491E-3</v>
      </c>
      <c r="AS159" s="3">
        <v>0.90391445947002302</v>
      </c>
      <c r="AT159" s="3">
        <v>6.1333431875316959E-2</v>
      </c>
    </row>
    <row r="160" spans="2:46" x14ac:dyDescent="0.2">
      <c r="B160" t="s">
        <v>596</v>
      </c>
      <c r="C160" s="26">
        <v>44609</v>
      </c>
      <c r="D160" s="69">
        <v>0.762741</v>
      </c>
      <c r="E160" s="69">
        <v>54.773499999999999</v>
      </c>
      <c r="F160" s="69">
        <v>18.0382</v>
      </c>
      <c r="G160" s="69">
        <v>25.616800000000001</v>
      </c>
      <c r="H160" s="69">
        <v>5.7699E-2</v>
      </c>
      <c r="I160" s="69">
        <v>-8.9999999999999998E-4</v>
      </c>
      <c r="J160" s="69">
        <v>9.9251000000000006E-2</v>
      </c>
      <c r="K160" s="69">
        <v>2.751E-2</v>
      </c>
      <c r="L160" s="69">
        <v>6.7636000000000002E-2</v>
      </c>
      <c r="M160" s="69">
        <v>99.442400000000006</v>
      </c>
      <c r="O160" t="s">
        <v>170</v>
      </c>
      <c r="P160" s="64">
        <v>35</v>
      </c>
      <c r="Q160" t="s">
        <v>420</v>
      </c>
      <c r="R160" s="22" t="s">
        <v>355</v>
      </c>
      <c r="S160" s="26">
        <v>44609</v>
      </c>
      <c r="T160" s="69">
        <v>46.293900000000001</v>
      </c>
      <c r="U160" s="69">
        <v>3.2337799999999999</v>
      </c>
      <c r="V160" s="69">
        <v>5.6582800000000004</v>
      </c>
      <c r="W160" s="69">
        <v>4.4739999999999997E-3</v>
      </c>
      <c r="X160" s="69">
        <v>6.1248062079750927</v>
      </c>
      <c r="Y160" s="69">
        <v>3.0409263204485564</v>
      </c>
      <c r="Z160" s="69">
        <v>11.8062</v>
      </c>
      <c r="AA160" s="69">
        <v>0.18951299999999999</v>
      </c>
      <c r="AB160" s="69">
        <v>21.695699999999999</v>
      </c>
      <c r="AC160" s="69">
        <v>0.67330500000000004</v>
      </c>
      <c r="AD160" s="69">
        <f t="shared" si="30"/>
        <v>98.720884528423667</v>
      </c>
      <c r="AF160" s="11">
        <f t="shared" si="31"/>
        <v>0.70373910943435702</v>
      </c>
      <c r="AG160" s="11"/>
      <c r="AH160" s="11">
        <f t="shared" si="32"/>
        <v>0.35400359342928067</v>
      </c>
      <c r="AI160" s="11">
        <f t="shared" si="33"/>
        <v>0.15225696077162068</v>
      </c>
      <c r="AJ160" s="11">
        <f t="shared" si="34"/>
        <v>0.46748560520706905</v>
      </c>
      <c r="AK160" s="11">
        <f t="shared" si="35"/>
        <v>2.6253840592029606E-2</v>
      </c>
      <c r="AL160" s="3">
        <v>1.7616648892772364</v>
      </c>
      <c r="AM160" s="3">
        <v>9.2555422596455689E-2</v>
      </c>
      <c r="AN160" s="3">
        <v>0.2537546779285762</v>
      </c>
      <c r="AO160" s="3">
        <v>0.19489245802104505</v>
      </c>
      <c r="AP160" s="3">
        <v>8.7073825657563067E-2</v>
      </c>
      <c r="AQ160" s="3">
        <v>0.66978365246806815</v>
      </c>
      <c r="AR160" s="3">
        <v>6.1076940779930498E-3</v>
      </c>
      <c r="AS160" s="3">
        <v>0.88449445695919737</v>
      </c>
      <c r="AT160" s="3">
        <v>4.9672923013864424E-2</v>
      </c>
    </row>
    <row r="161" spans="2:46" x14ac:dyDescent="0.2">
      <c r="B161" t="s">
        <v>596</v>
      </c>
      <c r="C161" s="26">
        <v>44609</v>
      </c>
      <c r="D161" s="69">
        <v>0.75288600000000006</v>
      </c>
      <c r="E161" s="69">
        <v>54.874600000000001</v>
      </c>
      <c r="F161" s="69">
        <v>17.929600000000001</v>
      </c>
      <c r="G161" s="69">
        <v>25.5868</v>
      </c>
      <c r="H161" s="69">
        <v>4.2442000000000001E-2</v>
      </c>
      <c r="I161" s="69">
        <v>-5.2500000000000003E-3</v>
      </c>
      <c r="J161" s="69">
        <v>7.2719000000000006E-2</v>
      </c>
      <c r="K161" s="69">
        <v>3.2668000000000003E-2</v>
      </c>
      <c r="L161" s="69">
        <v>5.8845000000000001E-2</v>
      </c>
      <c r="M161" s="69">
        <v>99.345299999999995</v>
      </c>
      <c r="O161" t="s">
        <v>170</v>
      </c>
      <c r="P161" s="64">
        <v>35</v>
      </c>
      <c r="Q161" t="s">
        <v>172</v>
      </c>
      <c r="R161" s="22" t="s">
        <v>98</v>
      </c>
      <c r="S161" s="26">
        <v>44609</v>
      </c>
      <c r="T161" s="69">
        <v>43.451099999999997</v>
      </c>
      <c r="U161" s="69">
        <v>3.5806399999999998</v>
      </c>
      <c r="V161" s="69">
        <v>8.5293700000000001</v>
      </c>
      <c r="W161" s="69">
        <v>0.44124200000000002</v>
      </c>
      <c r="X161" s="69">
        <v>4.3190623002219795</v>
      </c>
      <c r="Y161" s="69">
        <v>3.3767463978952823</v>
      </c>
      <c r="Z161" s="69">
        <v>11.766500000000001</v>
      </c>
      <c r="AA161" s="69">
        <v>0.105808</v>
      </c>
      <c r="AB161" s="69">
        <v>22.277000000000001</v>
      </c>
      <c r="AC161" s="69">
        <v>0.53693299999999999</v>
      </c>
      <c r="AD161" s="69">
        <f t="shared" si="30"/>
        <v>98.384401698117259</v>
      </c>
      <c r="AF161" s="11">
        <f t="shared" si="31"/>
        <v>0.74034060986074679</v>
      </c>
      <c r="AG161" s="11"/>
      <c r="AH161" s="11">
        <f t="shared" si="32"/>
        <v>0.36026896530300934</v>
      </c>
      <c r="AI161" s="11">
        <f t="shared" si="33"/>
        <v>0.12819740057050119</v>
      </c>
      <c r="AJ161" s="11">
        <f t="shared" si="34"/>
        <v>0.49015484421006111</v>
      </c>
      <c r="AK161" s="11">
        <f t="shared" si="35"/>
        <v>2.1378789916428286E-2</v>
      </c>
      <c r="AL161" s="3">
        <v>1.6570681058861778</v>
      </c>
      <c r="AM161" s="3">
        <v>0.1027051236271055</v>
      </c>
      <c r="AN161" s="3">
        <v>0.38334219927556445</v>
      </c>
      <c r="AO161" s="3">
        <v>0.13773115930872504</v>
      </c>
      <c r="AP161" s="3">
        <v>9.6899207908281756E-2</v>
      </c>
      <c r="AQ161" s="3">
        <v>0.66897788315736406</v>
      </c>
      <c r="AR161" s="3">
        <v>3.4174079717326803E-3</v>
      </c>
      <c r="AS161" s="3">
        <v>0.91016096771806865</v>
      </c>
      <c r="AT161" s="3">
        <v>3.9697945146980253E-2</v>
      </c>
    </row>
    <row r="162" spans="2:46" x14ac:dyDescent="0.2">
      <c r="B162" t="s">
        <v>596</v>
      </c>
      <c r="C162" s="26">
        <v>44609</v>
      </c>
      <c r="D162" s="69">
        <v>0.76941700000000002</v>
      </c>
      <c r="E162" s="69">
        <v>54.958599999999997</v>
      </c>
      <c r="F162" s="69">
        <v>17.888400000000001</v>
      </c>
      <c r="G162" s="69">
        <v>25.594200000000001</v>
      </c>
      <c r="H162" s="69">
        <v>4.4578E-2</v>
      </c>
      <c r="I162" s="69">
        <v>-2.3000000000000001E-4</v>
      </c>
      <c r="J162" s="69">
        <v>7.8770000000000007E-2</v>
      </c>
      <c r="K162" s="69">
        <v>2.8459999999999999E-2</v>
      </c>
      <c r="L162" s="69">
        <v>7.1551000000000003E-2</v>
      </c>
      <c r="M162" s="69">
        <v>99.433700000000002</v>
      </c>
      <c r="O162" t="s">
        <v>170</v>
      </c>
      <c r="P162" s="64">
        <v>35</v>
      </c>
      <c r="Q162" t="s">
        <v>173</v>
      </c>
      <c r="R162" s="22" t="s">
        <v>98</v>
      </c>
      <c r="S162" s="26">
        <v>44609</v>
      </c>
      <c r="T162" s="69">
        <v>47.468299999999999</v>
      </c>
      <c r="U162" s="69">
        <v>1.9681</v>
      </c>
      <c r="V162" s="69">
        <v>6.1131799999999998</v>
      </c>
      <c r="W162" s="69">
        <v>0.18865399999999999</v>
      </c>
      <c r="X162" s="69">
        <v>4.4630543744687632</v>
      </c>
      <c r="Y162" s="69">
        <v>2.9961773746769884</v>
      </c>
      <c r="Z162" s="69">
        <v>12.417</v>
      </c>
      <c r="AA162" s="69">
        <v>0.14468500000000001</v>
      </c>
      <c r="AB162" s="69">
        <v>22.594200000000001</v>
      </c>
      <c r="AC162" s="69">
        <v>0.72839200000000004</v>
      </c>
      <c r="AD162" s="69">
        <f t="shared" si="30"/>
        <v>99.081742749145747</v>
      </c>
      <c r="AF162" s="11">
        <f t="shared" si="31"/>
        <v>0.75563484532602665</v>
      </c>
      <c r="AG162" s="11"/>
      <c r="AH162" s="11">
        <f t="shared" si="32"/>
        <v>0.36847328202991581</v>
      </c>
      <c r="AI162" s="11">
        <f t="shared" si="33"/>
        <v>0.12159985436025821</v>
      </c>
      <c r="AJ162" s="11">
        <f t="shared" si="34"/>
        <v>0.48181834494059822</v>
      </c>
      <c r="AK162" s="11">
        <f t="shared" si="35"/>
        <v>2.8108518669227769E-2</v>
      </c>
      <c r="AL162" s="3">
        <v>1.7846680405655815</v>
      </c>
      <c r="AM162" s="3">
        <v>5.5653540395924045E-2</v>
      </c>
      <c r="AN162" s="3">
        <v>0.27086384833977872</v>
      </c>
      <c r="AO162" s="3">
        <v>0.14031015278427159</v>
      </c>
      <c r="AP162" s="3">
        <v>8.4762447218675888E-2</v>
      </c>
      <c r="AQ162" s="3">
        <v>0.69597770401128234</v>
      </c>
      <c r="AR162" s="3">
        <v>4.60697670754998E-3</v>
      </c>
      <c r="AS162" s="3">
        <v>0.91006551035374184</v>
      </c>
      <c r="AT162" s="3">
        <v>5.3091779623194287E-2</v>
      </c>
    </row>
    <row r="163" spans="2:46" x14ac:dyDescent="0.2">
      <c r="B163" t="s">
        <v>596</v>
      </c>
      <c r="C163" s="26">
        <v>44609</v>
      </c>
      <c r="D163" s="69">
        <v>0.78222999999999998</v>
      </c>
      <c r="E163" s="69">
        <v>54.704999999999998</v>
      </c>
      <c r="F163" s="69">
        <v>17.7791</v>
      </c>
      <c r="G163" s="69">
        <v>25.540099999999999</v>
      </c>
      <c r="H163" s="69">
        <v>4.9750999999999997E-2</v>
      </c>
      <c r="I163" s="69">
        <v>-6.2100000000000002E-3</v>
      </c>
      <c r="J163" s="69">
        <v>7.6952999999999994E-2</v>
      </c>
      <c r="K163" s="69">
        <v>4.0014000000000001E-2</v>
      </c>
      <c r="L163" s="69">
        <v>7.4038999999999994E-2</v>
      </c>
      <c r="M163" s="69">
        <v>99.040999999999997</v>
      </c>
      <c r="O163" t="s">
        <v>170</v>
      </c>
      <c r="P163" s="64">
        <v>35</v>
      </c>
      <c r="Q163" t="s">
        <v>174</v>
      </c>
      <c r="R163" s="22" t="s">
        <v>98</v>
      </c>
      <c r="S163" s="26">
        <v>44609</v>
      </c>
      <c r="T163" s="69">
        <v>45.110500000000002</v>
      </c>
      <c r="U163" s="69">
        <v>2.9167000000000001</v>
      </c>
      <c r="V163" s="69">
        <v>7.1465199999999998</v>
      </c>
      <c r="W163" s="69">
        <v>3.2037999999999997E-2</v>
      </c>
      <c r="X163" s="69">
        <v>3.59478186357916</v>
      </c>
      <c r="Y163" s="69">
        <v>5.1483279624568139</v>
      </c>
      <c r="Z163" s="69">
        <v>11.3698</v>
      </c>
      <c r="AA163" s="69">
        <v>0.19901199999999999</v>
      </c>
      <c r="AB163" s="69">
        <v>22.561800000000002</v>
      </c>
      <c r="AC163" s="69">
        <v>0.79548399999999997</v>
      </c>
      <c r="AD163" s="69">
        <f t="shared" si="30"/>
        <v>98.87496382603598</v>
      </c>
      <c r="AF163" s="11">
        <f t="shared" si="31"/>
        <v>0.71129780474561433</v>
      </c>
      <c r="AG163" s="11"/>
      <c r="AH163" s="11">
        <f t="shared" si="32"/>
        <v>0.34097077468131515</v>
      </c>
      <c r="AI163" s="11">
        <f t="shared" si="33"/>
        <v>0.14178397678940727</v>
      </c>
      <c r="AJ163" s="11">
        <f t="shared" si="34"/>
        <v>0.48622257305469629</v>
      </c>
      <c r="AK163" s="11">
        <f t="shared" si="35"/>
        <v>3.1022675474581332E-2</v>
      </c>
      <c r="AL163" s="3">
        <v>1.7113509661845179</v>
      </c>
      <c r="AM163" s="3">
        <v>8.322332690833853E-2</v>
      </c>
      <c r="AN163" s="3">
        <v>0.31951124676895348</v>
      </c>
      <c r="AO163" s="3">
        <v>0.11403472958102821</v>
      </c>
      <c r="AP163" s="3">
        <v>0.14696362211498062</v>
      </c>
      <c r="AQ163" s="3">
        <v>0.6430417144560131</v>
      </c>
      <c r="AR163" s="3">
        <v>6.3941003470319334E-3</v>
      </c>
      <c r="AS163" s="3">
        <v>0.91697418136944941</v>
      </c>
      <c r="AT163" s="3">
        <v>5.8506112269687334E-2</v>
      </c>
    </row>
    <row r="164" spans="2:46" x14ac:dyDescent="0.2">
      <c r="B164" t="s">
        <v>597</v>
      </c>
      <c r="C164" s="26">
        <v>44607</v>
      </c>
      <c r="D164" s="69">
        <v>0.73692400000000002</v>
      </c>
      <c r="E164" s="69">
        <v>54.5334</v>
      </c>
      <c r="F164" s="69">
        <v>18.581199999999999</v>
      </c>
      <c r="G164" s="69">
        <v>25.895199999999999</v>
      </c>
      <c r="H164" s="69">
        <v>4.9963E-2</v>
      </c>
      <c r="I164" s="69">
        <v>-3.8899999999999998E-3</v>
      </c>
      <c r="J164" s="69">
        <v>7.2471999999999995E-2</v>
      </c>
      <c r="K164" s="69">
        <v>2.0898E-2</v>
      </c>
      <c r="L164" s="69">
        <v>4.7312E-2</v>
      </c>
      <c r="M164" s="69">
        <v>99.933499999999995</v>
      </c>
      <c r="O164" t="s">
        <v>170</v>
      </c>
      <c r="P164" s="64">
        <v>35</v>
      </c>
      <c r="Q164" t="s">
        <v>175</v>
      </c>
      <c r="R164" s="22" t="s">
        <v>98</v>
      </c>
      <c r="S164" s="26">
        <v>44609</v>
      </c>
      <c r="T164" s="69">
        <v>46.747999999999998</v>
      </c>
      <c r="U164" s="69">
        <v>2.55206</v>
      </c>
      <c r="V164" s="69">
        <v>5.9854000000000003</v>
      </c>
      <c r="W164" s="69">
        <v>1.0204E-2</v>
      </c>
      <c r="X164" s="69">
        <v>3.2140574525894947</v>
      </c>
      <c r="Y164" s="69">
        <v>3.9302437703269555</v>
      </c>
      <c r="Z164" s="69">
        <v>12.7166</v>
      </c>
      <c r="AA164" s="69">
        <v>0.15400800000000001</v>
      </c>
      <c r="AB164" s="69">
        <v>22.8734</v>
      </c>
      <c r="AC164" s="69">
        <v>0.62172499999999997</v>
      </c>
      <c r="AD164" s="69">
        <f t="shared" si="30"/>
        <v>98.805698222916448</v>
      </c>
      <c r="AF164" s="11">
        <f t="shared" si="31"/>
        <v>0.77056111615277745</v>
      </c>
      <c r="AG164" s="11"/>
      <c r="AH164" s="11">
        <f t="shared" si="32"/>
        <v>0.37582793203205861</v>
      </c>
      <c r="AI164" s="11">
        <f t="shared" si="33"/>
        <v>0.11449055207160107</v>
      </c>
      <c r="AJ164" s="11">
        <f t="shared" si="34"/>
        <v>0.48578691151263892</v>
      </c>
      <c r="AK164" s="11">
        <f t="shared" si="35"/>
        <v>2.3894604383701452E-2</v>
      </c>
      <c r="AL164" s="3">
        <v>1.7613343237656294</v>
      </c>
      <c r="AM164" s="3">
        <v>7.2320515225784129E-2</v>
      </c>
      <c r="AN164" s="3">
        <v>0.26576760041768044</v>
      </c>
      <c r="AO164" s="3">
        <v>0.1012594467670155</v>
      </c>
      <c r="AP164" s="3">
        <v>0.11142443737019983</v>
      </c>
      <c r="AQ164" s="3">
        <v>0.71429013426341459</v>
      </c>
      <c r="AR164" s="3">
        <v>4.9142900297342506E-3</v>
      </c>
      <c r="AS164" s="3">
        <v>0.92327570324968122</v>
      </c>
      <c r="AT164" s="3">
        <v>4.5413548910860059E-2</v>
      </c>
    </row>
    <row r="165" spans="2:46" x14ac:dyDescent="0.2">
      <c r="B165" t="s">
        <v>597</v>
      </c>
      <c r="C165" s="26">
        <v>44607</v>
      </c>
      <c r="D165" s="69">
        <v>0.75575800000000004</v>
      </c>
      <c r="E165" s="69">
        <v>54.757899999999999</v>
      </c>
      <c r="F165" s="69">
        <v>18.425899999999999</v>
      </c>
      <c r="G165" s="69">
        <v>25.805700000000002</v>
      </c>
      <c r="H165" s="69">
        <v>5.1748000000000002E-2</v>
      </c>
      <c r="I165" s="69">
        <v>-4.0499999999999998E-3</v>
      </c>
      <c r="J165" s="69">
        <v>8.7608000000000005E-2</v>
      </c>
      <c r="K165" s="69">
        <v>2.8128E-2</v>
      </c>
      <c r="L165" s="69">
        <v>5.0101E-2</v>
      </c>
      <c r="M165" s="69">
        <v>99.958799999999997</v>
      </c>
      <c r="O165" t="s">
        <v>170</v>
      </c>
      <c r="P165" s="64">
        <v>35</v>
      </c>
      <c r="Q165" t="s">
        <v>421</v>
      </c>
      <c r="R165" s="22" t="s">
        <v>355</v>
      </c>
      <c r="S165" s="26">
        <v>44609</v>
      </c>
      <c r="T165" s="69">
        <v>44.054600000000001</v>
      </c>
      <c r="U165" s="69">
        <v>3.4481299999999999</v>
      </c>
      <c r="V165" s="69">
        <v>8.2294199999999993</v>
      </c>
      <c r="W165" s="69">
        <v>1.2777E-2</v>
      </c>
      <c r="X165" s="69">
        <v>3.5949377925645076</v>
      </c>
      <c r="Y165" s="69">
        <v>4.9957990877200684</v>
      </c>
      <c r="Z165" s="69">
        <v>11.7235</v>
      </c>
      <c r="AA165" s="69">
        <v>0.13572200000000001</v>
      </c>
      <c r="AB165" s="69">
        <v>22.372499999999999</v>
      </c>
      <c r="AC165" s="69">
        <v>0.54456499999999997</v>
      </c>
      <c r="AD165" s="69">
        <f t="shared" si="30"/>
        <v>99.111950880284581</v>
      </c>
      <c r="AF165" s="11">
        <f t="shared" si="31"/>
        <v>0.72094098188250932</v>
      </c>
      <c r="AG165" s="11"/>
      <c r="AH165" s="11">
        <f t="shared" si="32"/>
        <v>0.35392880294706197</v>
      </c>
      <c r="AI165" s="11">
        <f t="shared" si="33"/>
        <v>0.13932505512309509</v>
      </c>
      <c r="AJ165" s="11">
        <f t="shared" si="34"/>
        <v>0.48536692398941461</v>
      </c>
      <c r="AK165" s="11">
        <f t="shared" si="35"/>
        <v>2.1379217940428394E-2</v>
      </c>
      <c r="AL165" s="3">
        <v>1.6667123221899212</v>
      </c>
      <c r="AM165" s="3">
        <v>9.8117140490669594E-2</v>
      </c>
      <c r="AN165" s="3">
        <v>0.36691773543730039</v>
      </c>
      <c r="AO165" s="3">
        <v>0.11372708694008447</v>
      </c>
      <c r="AP165" s="3">
        <v>0.14221864841918547</v>
      </c>
      <c r="AQ165" s="3">
        <v>0.66122847777262939</v>
      </c>
      <c r="AR165" s="3">
        <v>4.3486892468317384E-3</v>
      </c>
      <c r="AS165" s="3">
        <v>0.90678811568412443</v>
      </c>
      <c r="AT165" s="3">
        <v>3.9941783819253597E-2</v>
      </c>
    </row>
    <row r="166" spans="2:46" x14ac:dyDescent="0.2">
      <c r="B166" t="s">
        <v>597</v>
      </c>
      <c r="C166" s="26">
        <v>44607</v>
      </c>
      <c r="D166" s="69">
        <v>0.750556</v>
      </c>
      <c r="E166" s="69">
        <v>54.738900000000001</v>
      </c>
      <c r="F166" s="69">
        <v>18.601400000000002</v>
      </c>
      <c r="G166" s="69">
        <v>25.9038</v>
      </c>
      <c r="H166" s="69">
        <v>5.2782000000000003E-2</v>
      </c>
      <c r="I166" s="69">
        <v>-8.0400000000000003E-3</v>
      </c>
      <c r="J166" s="69">
        <v>7.4186000000000002E-2</v>
      </c>
      <c r="K166" s="69">
        <v>1.6763E-2</v>
      </c>
      <c r="L166" s="69">
        <v>4.7077000000000001E-2</v>
      </c>
      <c r="M166" s="69">
        <v>100.17700000000001</v>
      </c>
      <c r="O166" t="s">
        <v>170</v>
      </c>
      <c r="P166" s="64">
        <v>35</v>
      </c>
      <c r="Q166" t="s">
        <v>176</v>
      </c>
      <c r="R166" s="22" t="s">
        <v>98</v>
      </c>
      <c r="S166" s="26">
        <v>44609</v>
      </c>
      <c r="T166" s="69">
        <v>45.760300000000001</v>
      </c>
      <c r="U166" s="69">
        <v>2.8698399999999999</v>
      </c>
      <c r="V166" s="69">
        <v>7.0449200000000003</v>
      </c>
      <c r="W166" s="69">
        <v>2.0070000000000001E-3</v>
      </c>
      <c r="X166" s="69">
        <v>3.2620814148844732</v>
      </c>
      <c r="Y166" s="69">
        <v>4.2375287116012421</v>
      </c>
      <c r="Z166" s="69">
        <v>12.212899999999999</v>
      </c>
      <c r="AA166" s="69">
        <v>0.141236</v>
      </c>
      <c r="AB166" s="69">
        <v>22.692</v>
      </c>
      <c r="AC166" s="69">
        <v>0.65984200000000004</v>
      </c>
      <c r="AD166" s="69">
        <f t="shared" si="30"/>
        <v>98.882655126485702</v>
      </c>
      <c r="AF166" s="11">
        <f t="shared" si="31"/>
        <v>0.75475066602253593</v>
      </c>
      <c r="AG166" s="11"/>
      <c r="AH166" s="11">
        <f t="shared" si="32"/>
        <v>0.36536562700000302</v>
      </c>
      <c r="AI166" s="11">
        <f t="shared" si="33"/>
        <v>0.12112253728206028</v>
      </c>
      <c r="AJ166" s="11">
        <f t="shared" si="34"/>
        <v>0.48784145488636932</v>
      </c>
      <c r="AK166" s="11">
        <f t="shared" si="35"/>
        <v>2.5670380831567308E-2</v>
      </c>
      <c r="AL166" s="3">
        <v>1.7259226414211226</v>
      </c>
      <c r="AM166" s="3">
        <v>8.1410798675515636E-2</v>
      </c>
      <c r="AN166" s="3">
        <v>0.3131400536764592</v>
      </c>
      <c r="AO166" s="3">
        <v>0.10287987088383478</v>
      </c>
      <c r="AP166" s="3">
        <v>0.1202616936225113</v>
      </c>
      <c r="AQ166" s="3">
        <v>0.68671438041071742</v>
      </c>
      <c r="AR166" s="3">
        <v>4.5114548167423905E-3</v>
      </c>
      <c r="AS166" s="3">
        <v>0.91691094529522688</v>
      </c>
      <c r="AT166" s="3">
        <v>4.8248161197869753E-2</v>
      </c>
    </row>
    <row r="167" spans="2:46" x14ac:dyDescent="0.2">
      <c r="B167" t="s">
        <v>597</v>
      </c>
      <c r="C167" s="26">
        <v>44607</v>
      </c>
      <c r="D167" s="69">
        <v>0.73550000000000004</v>
      </c>
      <c r="E167" s="69">
        <v>54.720700000000001</v>
      </c>
      <c r="F167" s="69">
        <v>18.558499999999999</v>
      </c>
      <c r="G167" s="69">
        <v>25.8626</v>
      </c>
      <c r="H167" s="69">
        <v>4.5498999999999998E-2</v>
      </c>
      <c r="I167" s="69">
        <v>3.7950000000000002E-3</v>
      </c>
      <c r="J167" s="69">
        <v>8.1225000000000006E-2</v>
      </c>
      <c r="K167" s="69">
        <v>2.4934000000000001E-2</v>
      </c>
      <c r="L167" s="69">
        <v>3.8400999999999998E-2</v>
      </c>
      <c r="M167" s="69">
        <v>100.071</v>
      </c>
      <c r="O167" t="s">
        <v>170</v>
      </c>
      <c r="P167" s="64">
        <v>35</v>
      </c>
      <c r="Q167" t="s">
        <v>422</v>
      </c>
      <c r="R167" s="22" t="s">
        <v>355</v>
      </c>
      <c r="S167" s="26">
        <v>44609</v>
      </c>
      <c r="T167" s="69">
        <v>43.604399999999998</v>
      </c>
      <c r="U167" s="69">
        <v>3.6999599999999999</v>
      </c>
      <c r="V167" s="69">
        <v>8.6023800000000001</v>
      </c>
      <c r="W167" s="69">
        <v>9.7100000000000006E-2</v>
      </c>
      <c r="X167" s="69">
        <v>3.8606321066924454</v>
      </c>
      <c r="Y167" s="69">
        <v>4.2506298572183958</v>
      </c>
      <c r="Z167" s="69">
        <v>11.4757</v>
      </c>
      <c r="AA167" s="69">
        <v>0.107137</v>
      </c>
      <c r="AB167" s="69">
        <v>22.2776</v>
      </c>
      <c r="AC167" s="69">
        <v>0.59932700000000005</v>
      </c>
      <c r="AD167" s="69">
        <f t="shared" si="30"/>
        <v>98.574865963910824</v>
      </c>
      <c r="AF167" s="11">
        <f t="shared" si="31"/>
        <v>0.7269310387602842</v>
      </c>
      <c r="AG167" s="11"/>
      <c r="AH167" s="11">
        <f t="shared" si="32"/>
        <v>0.35162930559589484</v>
      </c>
      <c r="AI167" s="11">
        <f t="shared" si="33"/>
        <v>0.13395316636915483</v>
      </c>
      <c r="AJ167" s="11">
        <f t="shared" si="34"/>
        <v>0.49053649057019905</v>
      </c>
      <c r="AK167" s="11">
        <f t="shared" si="35"/>
        <v>2.388103746475129E-2</v>
      </c>
      <c r="AL167" s="3">
        <v>1.6582896734941761</v>
      </c>
      <c r="AM167" s="3">
        <v>0.10583248120560537</v>
      </c>
      <c r="AN167" s="3">
        <v>0.38554830425084158</v>
      </c>
      <c r="AO167" s="3">
        <v>0.12276982902581059</v>
      </c>
      <c r="AP167" s="3">
        <v>0.1216369630946434</v>
      </c>
      <c r="AQ167" s="3">
        <v>0.6506300916427632</v>
      </c>
      <c r="AR167" s="3">
        <v>3.4507087294951009E-3</v>
      </c>
      <c r="AS167" s="3">
        <v>0.90765415946472849</v>
      </c>
      <c r="AT167" s="3">
        <v>4.4187789091936235E-2</v>
      </c>
    </row>
    <row r="168" spans="2:46" x14ac:dyDescent="0.2">
      <c r="B168" t="s">
        <v>597</v>
      </c>
      <c r="C168" s="26">
        <v>44609</v>
      </c>
      <c r="D168" s="69">
        <v>0.73609800000000003</v>
      </c>
      <c r="E168" s="69">
        <v>54.916899999999998</v>
      </c>
      <c r="F168" s="69">
        <v>18.224499999999999</v>
      </c>
      <c r="G168" s="69">
        <v>25.6996</v>
      </c>
      <c r="H168" s="69">
        <v>4.453E-2</v>
      </c>
      <c r="I168" s="69">
        <v>6.0000000000000001E-3</v>
      </c>
      <c r="J168" s="69">
        <v>7.8197000000000003E-2</v>
      </c>
      <c r="K168" s="69">
        <v>3.1229E-2</v>
      </c>
      <c r="L168" s="69">
        <v>6.1443999999999999E-2</v>
      </c>
      <c r="M168" s="69">
        <v>99.798500000000004</v>
      </c>
      <c r="O168" t="s">
        <v>170</v>
      </c>
      <c r="P168" s="64">
        <v>35</v>
      </c>
      <c r="Q168" t="s">
        <v>177</v>
      </c>
      <c r="R168" s="22" t="s">
        <v>98</v>
      </c>
      <c r="S168" s="26">
        <v>44609</v>
      </c>
      <c r="T168" s="69">
        <v>44.8795</v>
      </c>
      <c r="U168" s="69">
        <v>2.9030800000000001</v>
      </c>
      <c r="V168" s="69">
        <v>7.1365299999999996</v>
      </c>
      <c r="W168" s="69">
        <v>1.2545000000000001E-2</v>
      </c>
      <c r="X168" s="69">
        <v>3.6227980765914283</v>
      </c>
      <c r="Y168" s="69">
        <v>5.2905974025686486</v>
      </c>
      <c r="Z168" s="69">
        <v>11.1189</v>
      </c>
      <c r="AA168" s="69">
        <v>0.20369599999999999</v>
      </c>
      <c r="AB168" s="69">
        <v>22.641300000000001</v>
      </c>
      <c r="AC168" s="69">
        <v>0.78878000000000004</v>
      </c>
      <c r="AD168" s="69">
        <f t="shared" si="30"/>
        <v>98.597726479160087</v>
      </c>
      <c r="AF168" s="11">
        <f t="shared" si="31"/>
        <v>0.70278460076244997</v>
      </c>
      <c r="AG168" s="11"/>
      <c r="AH168" s="11">
        <f t="shared" si="32"/>
        <v>0.33457332156687125</v>
      </c>
      <c r="AI168" s="11">
        <f t="shared" si="33"/>
        <v>0.14497674359658091</v>
      </c>
      <c r="AJ168" s="11">
        <f t="shared" si="34"/>
        <v>0.48958475272283114</v>
      </c>
      <c r="AK168" s="11">
        <f t="shared" si="35"/>
        <v>3.0865182113716763E-2</v>
      </c>
      <c r="AL168" s="3">
        <v>1.709403949664505</v>
      </c>
      <c r="AM168" s="3">
        <v>8.3166335306326639E-2</v>
      </c>
      <c r="AN168" s="3">
        <v>0.32034199942142516</v>
      </c>
      <c r="AO168" s="3">
        <v>0.1153835703342472</v>
      </c>
      <c r="AP168" s="3">
        <v>0.15162946631480093</v>
      </c>
      <c r="AQ168" s="3">
        <v>0.63136920509892203</v>
      </c>
      <c r="AR168" s="3">
        <v>6.5707952408732978E-3</v>
      </c>
      <c r="AS168" s="3">
        <v>0.92388937261210935</v>
      </c>
      <c r="AT168" s="3">
        <v>5.8245306006790752E-2</v>
      </c>
    </row>
    <row r="169" spans="2:46" x14ac:dyDescent="0.2">
      <c r="B169" t="s">
        <v>597</v>
      </c>
      <c r="C169" s="26">
        <v>44609</v>
      </c>
      <c r="D169" s="69">
        <v>0.73429599999999995</v>
      </c>
      <c r="E169" s="69">
        <v>54.459200000000003</v>
      </c>
      <c r="F169" s="69">
        <v>18.045300000000001</v>
      </c>
      <c r="G169" s="69">
        <v>25.654199999999999</v>
      </c>
      <c r="H169" s="69">
        <v>5.2130000000000003E-2</v>
      </c>
      <c r="I169" s="69">
        <v>3.637E-3</v>
      </c>
      <c r="J169" s="69">
        <v>7.8200000000000006E-2</v>
      </c>
      <c r="K169" s="69">
        <v>2.9607999999999999E-2</v>
      </c>
      <c r="L169" s="69">
        <v>6.3424999999999995E-2</v>
      </c>
      <c r="M169" s="69">
        <v>99.12</v>
      </c>
      <c r="O169" t="s">
        <v>170</v>
      </c>
      <c r="P169" s="64">
        <v>35</v>
      </c>
      <c r="Q169" t="s">
        <v>423</v>
      </c>
      <c r="R169" s="22" t="s">
        <v>355</v>
      </c>
      <c r="S169" s="26">
        <v>44609</v>
      </c>
      <c r="T169" s="69">
        <v>43.02</v>
      </c>
      <c r="U169" s="69">
        <v>4.0389900000000001</v>
      </c>
      <c r="V169" s="69">
        <v>8.4516799999999996</v>
      </c>
      <c r="W169" s="69">
        <v>8.2478999999999997E-2</v>
      </c>
      <c r="X169" s="69">
        <v>3.9078667219231136</v>
      </c>
      <c r="Y169" s="69">
        <v>4.4818918536958803</v>
      </c>
      <c r="Z169" s="69">
        <v>11.284000000000001</v>
      </c>
      <c r="AA169" s="69">
        <v>0.11033900000000001</v>
      </c>
      <c r="AB169" s="69">
        <v>22.395</v>
      </c>
      <c r="AC169" s="69">
        <v>0.53581100000000004</v>
      </c>
      <c r="AD169" s="69">
        <f t="shared" si="30"/>
        <v>98.308057575618989</v>
      </c>
      <c r="AF169" s="11">
        <f t="shared" si="31"/>
        <v>0.716989712384413</v>
      </c>
      <c r="AG169" s="11"/>
      <c r="AH169" s="11">
        <f t="shared" si="32"/>
        <v>0.34623167566007601</v>
      </c>
      <c r="AI169" s="11">
        <f t="shared" si="33"/>
        <v>0.1385879175378201</v>
      </c>
      <c r="AJ169" s="11">
        <f t="shared" si="34"/>
        <v>0.49380084422810527</v>
      </c>
      <c r="AK169" s="11">
        <f t="shared" si="35"/>
        <v>2.1379562573998635E-2</v>
      </c>
      <c r="AL169" s="3">
        <v>1.6450413261913333</v>
      </c>
      <c r="AM169" s="3">
        <v>0.1161638646957238</v>
      </c>
      <c r="AN169" s="3">
        <v>0.38087243699671725</v>
      </c>
      <c r="AO169" s="3">
        <v>0.12495375214100464</v>
      </c>
      <c r="AP169" s="3">
        <v>0.12895850159838923</v>
      </c>
      <c r="AQ169" s="3">
        <v>0.64327157614414421</v>
      </c>
      <c r="AR169" s="3">
        <v>3.5733387591208227E-3</v>
      </c>
      <c r="AS169" s="3">
        <v>0.91744363586127642</v>
      </c>
      <c r="AT169" s="3">
        <v>3.9721567612290835E-2</v>
      </c>
    </row>
    <row r="170" spans="2:46" x14ac:dyDescent="0.2">
      <c r="B170" t="s">
        <v>597</v>
      </c>
      <c r="C170" s="26">
        <v>44609</v>
      </c>
      <c r="D170" s="69">
        <v>0.71501099999999995</v>
      </c>
      <c r="E170" s="69">
        <v>54.447600000000001</v>
      </c>
      <c r="F170" s="69">
        <v>18.0062</v>
      </c>
      <c r="G170" s="69">
        <v>25.656199999999998</v>
      </c>
      <c r="H170" s="69">
        <v>3.8217000000000001E-2</v>
      </c>
      <c r="I170" s="69">
        <v>4.1300000000000001E-4</v>
      </c>
      <c r="J170" s="69">
        <v>6.8516999999999995E-2</v>
      </c>
      <c r="K170" s="69">
        <v>2.8577999999999999E-2</v>
      </c>
      <c r="L170" s="69">
        <v>7.0566000000000004E-2</v>
      </c>
      <c r="M170" s="69">
        <v>99.031199999999998</v>
      </c>
      <c r="O170" t="s">
        <v>170</v>
      </c>
      <c r="P170" s="64">
        <v>35</v>
      </c>
      <c r="Q170" t="s">
        <v>178</v>
      </c>
      <c r="R170" s="22" t="s">
        <v>98</v>
      </c>
      <c r="S170" s="26">
        <v>44609</v>
      </c>
      <c r="T170" s="69">
        <v>44.969200000000001</v>
      </c>
      <c r="U170" s="69">
        <v>3.0443199999999999</v>
      </c>
      <c r="V170" s="69">
        <v>7.5221600000000004</v>
      </c>
      <c r="W170" s="69">
        <v>1.4139000000000001E-2</v>
      </c>
      <c r="X170" s="69">
        <v>4.0599847344520574</v>
      </c>
      <c r="Y170" s="69">
        <v>4.8695284798563039</v>
      </c>
      <c r="Z170" s="69">
        <v>11.106199999999999</v>
      </c>
      <c r="AA170" s="69">
        <v>0.17377200000000001</v>
      </c>
      <c r="AB170" s="69">
        <v>22.571200000000001</v>
      </c>
      <c r="AC170" s="69">
        <v>0.77679200000000004</v>
      </c>
      <c r="AD170" s="69">
        <f t="shared" si="30"/>
        <v>99.107296214308363</v>
      </c>
      <c r="AF170" s="11">
        <f t="shared" si="31"/>
        <v>0.70109610694945534</v>
      </c>
      <c r="AG170" s="11"/>
      <c r="AH170" s="11">
        <f t="shared" si="32"/>
        <v>0.33482565101277978</v>
      </c>
      <c r="AI170" s="11">
        <f t="shared" si="33"/>
        <v>0.14572498503848216</v>
      </c>
      <c r="AJ170" s="11">
        <f t="shared" si="34"/>
        <v>0.4889955671163525</v>
      </c>
      <c r="AK170" s="11">
        <f t="shared" si="35"/>
        <v>3.0453796832385475E-2</v>
      </c>
      <c r="AL170" s="3">
        <v>1.7037917645301746</v>
      </c>
      <c r="AM170" s="3">
        <v>8.6752804188057836E-2</v>
      </c>
      <c r="AN170" s="3">
        <v>0.33587216433806077</v>
      </c>
      <c r="AO170" s="3">
        <v>0.12862604179169473</v>
      </c>
      <c r="AP170" s="3">
        <v>0.13882588863254414</v>
      </c>
      <c r="AQ170" s="3">
        <v>0.62732373708107747</v>
      </c>
      <c r="AR170" s="3">
        <v>5.5759631194833093E-3</v>
      </c>
      <c r="AS170" s="3">
        <v>0.91617391215884636</v>
      </c>
      <c r="AT170" s="3">
        <v>5.7057724160060684E-2</v>
      </c>
    </row>
    <row r="171" spans="2:46" x14ac:dyDescent="0.2">
      <c r="B171" t="s">
        <v>597</v>
      </c>
      <c r="C171" s="26">
        <v>44609</v>
      </c>
      <c r="D171" s="69">
        <v>0.742564</v>
      </c>
      <c r="E171" s="69">
        <v>54.545699999999997</v>
      </c>
      <c r="F171" s="69">
        <v>18.090199999999999</v>
      </c>
      <c r="G171" s="69">
        <v>25.702000000000002</v>
      </c>
      <c r="H171" s="69">
        <v>6.1379999999999997E-2</v>
      </c>
      <c r="I171" s="69">
        <v>-3.0699999999999998E-3</v>
      </c>
      <c r="J171" s="69">
        <v>6.4585000000000004E-2</v>
      </c>
      <c r="K171" s="69">
        <v>2.4001999999999999E-2</v>
      </c>
      <c r="L171" s="69">
        <v>5.7402000000000002E-2</v>
      </c>
      <c r="M171" s="69">
        <v>99.284700000000001</v>
      </c>
      <c r="O171" t="s">
        <v>170</v>
      </c>
      <c r="P171" s="64">
        <v>35</v>
      </c>
      <c r="Q171" t="s">
        <v>424</v>
      </c>
      <c r="R171" s="22" t="s">
        <v>355</v>
      </c>
      <c r="S171" s="26">
        <v>44609</v>
      </c>
      <c r="T171" s="69">
        <v>46.705399999999997</v>
      </c>
      <c r="U171" s="69">
        <v>2.3925299999999998</v>
      </c>
      <c r="V171" s="69">
        <v>6.2355099999999997</v>
      </c>
      <c r="W171" s="69">
        <v>0.36432300000000001</v>
      </c>
      <c r="X171" s="69">
        <v>4.6069282132896188</v>
      </c>
      <c r="Y171" s="69">
        <v>2.6216294928307642</v>
      </c>
      <c r="Z171" s="69">
        <v>12.7021</v>
      </c>
      <c r="AA171" s="69">
        <v>0.13730500000000001</v>
      </c>
      <c r="AB171" s="69">
        <v>22.507999999999999</v>
      </c>
      <c r="AC171" s="69">
        <v>0.60620300000000005</v>
      </c>
      <c r="AD171" s="69">
        <f t="shared" si="30"/>
        <v>98.879928706120367</v>
      </c>
      <c r="AF171" s="11">
        <f t="shared" si="31"/>
        <v>0.76475862168364639</v>
      </c>
      <c r="AG171" s="11"/>
      <c r="AH171" s="11">
        <f t="shared" si="32"/>
        <v>0.37747442225747241</v>
      </c>
      <c r="AI171" s="11">
        <f t="shared" si="33"/>
        <v>0.11842992851132912</v>
      </c>
      <c r="AJ171" s="11">
        <f t="shared" si="34"/>
        <v>0.48066881778893705</v>
      </c>
      <c r="AK171" s="11">
        <f t="shared" si="35"/>
        <v>2.3426831442261428E-2</v>
      </c>
      <c r="AL171" s="3">
        <v>1.7621381157034059</v>
      </c>
      <c r="AM171" s="3">
        <v>6.789254820020664E-2</v>
      </c>
      <c r="AN171" s="3">
        <v>0.27725214977008161</v>
      </c>
      <c r="AO171" s="3">
        <v>0.14534076637682025</v>
      </c>
      <c r="AP171" s="3">
        <v>7.4426288533787743E-2</v>
      </c>
      <c r="AQ171" s="3">
        <v>0.7144523264053112</v>
      </c>
      <c r="AR171" s="3">
        <v>4.3873061581804363E-3</v>
      </c>
      <c r="AS171" s="3">
        <v>0.90977013236026882</v>
      </c>
      <c r="AT171" s="3">
        <v>4.4340366491937691E-2</v>
      </c>
    </row>
    <row r="172" spans="2:46" x14ac:dyDescent="0.2">
      <c r="B172" t="s">
        <v>598</v>
      </c>
      <c r="C172" s="26">
        <v>44609</v>
      </c>
      <c r="D172" s="69">
        <v>0.78752299999999997</v>
      </c>
      <c r="E172" s="69">
        <v>54.900199999999998</v>
      </c>
      <c r="F172" s="69">
        <v>18.356400000000001</v>
      </c>
      <c r="G172" s="69">
        <v>25.966000000000001</v>
      </c>
      <c r="H172" s="69">
        <v>3.0311999999999999E-2</v>
      </c>
      <c r="I172" s="69">
        <v>8.7810000000000006E-3</v>
      </c>
      <c r="J172" s="69">
        <v>8.0951999999999996E-2</v>
      </c>
      <c r="K172" s="69">
        <v>2.4178000000000002E-2</v>
      </c>
      <c r="L172" s="69">
        <v>4.9405999999999999E-2</v>
      </c>
      <c r="M172" s="69">
        <v>100.20399999999999</v>
      </c>
      <c r="O172" t="s">
        <v>170</v>
      </c>
      <c r="P172" s="64">
        <v>35</v>
      </c>
      <c r="Q172" t="s">
        <v>179</v>
      </c>
      <c r="R172" s="22" t="s">
        <v>98</v>
      </c>
      <c r="S172" s="26">
        <v>44609</v>
      </c>
      <c r="T172" s="69">
        <v>46.1708</v>
      </c>
      <c r="U172" s="69">
        <v>2.4670200000000002</v>
      </c>
      <c r="V172" s="69">
        <v>6.7884700000000002</v>
      </c>
      <c r="W172" s="69">
        <v>3.7088000000000003E-2</v>
      </c>
      <c r="X172" s="69">
        <v>2.8602284083861642</v>
      </c>
      <c r="Y172" s="69">
        <v>4.7026555703884023</v>
      </c>
      <c r="Z172" s="69">
        <v>12.8309</v>
      </c>
      <c r="AA172" s="69">
        <v>0.148364</v>
      </c>
      <c r="AB172" s="69">
        <v>22.284600000000001</v>
      </c>
      <c r="AC172" s="69">
        <v>0.66908800000000002</v>
      </c>
      <c r="AD172" s="69">
        <f t="shared" si="30"/>
        <v>98.959213978774557</v>
      </c>
      <c r="AF172" s="11">
        <f t="shared" si="31"/>
        <v>0.76334705440930894</v>
      </c>
      <c r="AG172" s="11"/>
      <c r="AH172" s="11">
        <f t="shared" si="32"/>
        <v>0.37986876251927149</v>
      </c>
      <c r="AI172" s="11">
        <f t="shared" si="33"/>
        <v>0.12026223697021993</v>
      </c>
      <c r="AJ172" s="11">
        <f t="shared" si="34"/>
        <v>0.4741091598344841</v>
      </c>
      <c r="AK172" s="11">
        <f t="shared" si="35"/>
        <v>2.575984067602434E-2</v>
      </c>
      <c r="AL172" s="3">
        <v>1.7360346109468354</v>
      </c>
      <c r="AM172" s="3">
        <v>6.9767878609076975E-2</v>
      </c>
      <c r="AN172" s="3">
        <v>0.30081048902099378</v>
      </c>
      <c r="AO172" s="3">
        <v>8.9927981839190499E-2</v>
      </c>
      <c r="AP172" s="3">
        <v>0.13305045069913585</v>
      </c>
      <c r="AQ172" s="3">
        <v>0.71923858479804048</v>
      </c>
      <c r="AR172" s="3">
        <v>4.7245261083967817E-3</v>
      </c>
      <c r="AS172" s="3">
        <v>0.89767212996841994</v>
      </c>
      <c r="AT172" s="3">
        <v>4.8773348009911212E-2</v>
      </c>
    </row>
    <row r="173" spans="2:46" x14ac:dyDescent="0.2">
      <c r="B173" t="s">
        <v>598</v>
      </c>
      <c r="C173" s="26">
        <v>44609</v>
      </c>
      <c r="D173" s="69">
        <v>0.77448099999999998</v>
      </c>
      <c r="E173" s="69">
        <v>54.870399999999997</v>
      </c>
      <c r="F173" s="69">
        <v>18.398800000000001</v>
      </c>
      <c r="G173" s="69">
        <v>25.955100000000002</v>
      </c>
      <c r="H173" s="69">
        <v>1.8268E-2</v>
      </c>
      <c r="I173" s="69">
        <v>6.3330000000000001E-3</v>
      </c>
      <c r="J173" s="69">
        <v>7.0606000000000002E-2</v>
      </c>
      <c r="K173" s="69">
        <v>2.8261000000000001E-2</v>
      </c>
      <c r="L173" s="69">
        <v>5.2888999999999999E-2</v>
      </c>
      <c r="M173" s="69">
        <v>100.175</v>
      </c>
      <c r="O173" t="s">
        <v>170</v>
      </c>
      <c r="P173" s="64">
        <v>35</v>
      </c>
      <c r="Q173" t="s">
        <v>425</v>
      </c>
      <c r="R173" s="22" t="s">
        <v>355</v>
      </c>
      <c r="S173" s="26">
        <v>44609</v>
      </c>
      <c r="T173" s="69">
        <v>42.983199999999997</v>
      </c>
      <c r="U173" s="69">
        <v>4.0373400000000004</v>
      </c>
      <c r="V173" s="69">
        <v>8.5878399999999999</v>
      </c>
      <c r="W173" s="69">
        <v>3.9466000000000001E-2</v>
      </c>
      <c r="X173" s="69">
        <v>3.5261751900960476</v>
      </c>
      <c r="Y173" s="69">
        <v>4.9422830486677949</v>
      </c>
      <c r="Z173" s="69">
        <v>11.401400000000001</v>
      </c>
      <c r="AA173" s="69">
        <v>0.106141</v>
      </c>
      <c r="AB173" s="69">
        <v>22.485600000000002</v>
      </c>
      <c r="AC173" s="69">
        <v>0.51274900000000001</v>
      </c>
      <c r="AD173" s="69">
        <f t="shared" si="30"/>
        <v>98.622194238763825</v>
      </c>
      <c r="AF173" s="11">
        <f t="shared" si="31"/>
        <v>0.71825691626752974</v>
      </c>
      <c r="AG173" s="11"/>
      <c r="AH173" s="11">
        <f t="shared" si="32"/>
        <v>0.34803540246804388</v>
      </c>
      <c r="AI173" s="11">
        <f t="shared" si="33"/>
        <v>0.13836079775120089</v>
      </c>
      <c r="AJ173" s="11">
        <f t="shared" si="34"/>
        <v>0.49324962345255857</v>
      </c>
      <c r="AK173" s="11">
        <f t="shared" si="35"/>
        <v>2.0354176328196794E-2</v>
      </c>
      <c r="AL173" s="3">
        <v>1.6377862713653211</v>
      </c>
      <c r="AM173" s="3">
        <v>0.11570328092248146</v>
      </c>
      <c r="AN173" s="3">
        <v>0.38563151549965924</v>
      </c>
      <c r="AO173" s="3">
        <v>0.11234804479272008</v>
      </c>
      <c r="AP173" s="3">
        <v>0.14169949246930019</v>
      </c>
      <c r="AQ173" s="3">
        <v>0.64765174811689474</v>
      </c>
      <c r="AR173" s="3">
        <v>3.4251563173094955E-3</v>
      </c>
      <c r="AS173" s="3">
        <v>0.91787783260463396</v>
      </c>
      <c r="AT173" s="3">
        <v>3.7876657911680586E-2</v>
      </c>
    </row>
    <row r="174" spans="2:46" x14ac:dyDescent="0.2">
      <c r="B174" t="s">
        <v>598</v>
      </c>
      <c r="C174" s="26">
        <v>44609</v>
      </c>
      <c r="D174" s="69">
        <v>0.79032500000000006</v>
      </c>
      <c r="E174" s="69">
        <v>55.242600000000003</v>
      </c>
      <c r="F174" s="69">
        <v>18.546800000000001</v>
      </c>
      <c r="G174" s="69">
        <v>25.9665</v>
      </c>
      <c r="H174" s="69">
        <v>3.0938E-2</v>
      </c>
      <c r="I174" s="69">
        <v>-3.3300000000000001E-3</v>
      </c>
      <c r="J174" s="69">
        <v>7.0084999999999995E-2</v>
      </c>
      <c r="K174" s="69">
        <v>2.2908000000000001E-2</v>
      </c>
      <c r="L174" s="69">
        <v>4.2063000000000003E-2</v>
      </c>
      <c r="M174" s="69">
        <v>100.709</v>
      </c>
      <c r="O174" t="s">
        <v>170</v>
      </c>
      <c r="P174" s="64">
        <v>35</v>
      </c>
      <c r="Q174" t="s">
        <v>180</v>
      </c>
      <c r="R174" s="22" t="s">
        <v>98</v>
      </c>
      <c r="S174" s="26">
        <v>44609</v>
      </c>
      <c r="T174" s="69">
        <v>49.433399999999999</v>
      </c>
      <c r="U174" s="69">
        <v>1.24194</v>
      </c>
      <c r="V174" s="69">
        <v>3.9607299999999999</v>
      </c>
      <c r="W174" s="69">
        <v>3.0183999999999999E-2</v>
      </c>
      <c r="X174" s="69">
        <v>3.8151799320148045</v>
      </c>
      <c r="Y174" s="69">
        <v>3.5534970776378279</v>
      </c>
      <c r="Z174" s="69">
        <v>13.560499999999999</v>
      </c>
      <c r="AA174" s="69">
        <v>0.209144</v>
      </c>
      <c r="AB174" s="69">
        <v>22.343800000000002</v>
      </c>
      <c r="AC174" s="69">
        <v>0.75256999999999996</v>
      </c>
      <c r="AD174" s="69">
        <f t="shared" si="30"/>
        <v>98.900945009652631</v>
      </c>
      <c r="AF174" s="11">
        <f t="shared" si="31"/>
        <v>0.77515377277106268</v>
      </c>
      <c r="AG174" s="11"/>
      <c r="AH174" s="11">
        <f t="shared" si="32"/>
        <v>0.39137861952124514</v>
      </c>
      <c r="AI174" s="11">
        <f t="shared" si="33"/>
        <v>0.11695497352933686</v>
      </c>
      <c r="AJ174" s="11">
        <f t="shared" si="34"/>
        <v>0.46342074443317338</v>
      </c>
      <c r="AK174" s="11">
        <f t="shared" si="35"/>
        <v>2.8245662516244607E-2</v>
      </c>
      <c r="AL174" s="3">
        <v>1.8533615436087458</v>
      </c>
      <c r="AM174" s="3">
        <v>3.5021290719362289E-2</v>
      </c>
      <c r="AN174" s="3">
        <v>0.17500279950364478</v>
      </c>
      <c r="AO174" s="3">
        <v>0.11960734272454783</v>
      </c>
      <c r="AP174" s="3">
        <v>0.1002484869994007</v>
      </c>
      <c r="AQ174" s="3">
        <v>0.75794945717593976</v>
      </c>
      <c r="AR174" s="3">
        <v>6.6408522077923068E-3</v>
      </c>
      <c r="AS174" s="3">
        <v>0.89746727124966741</v>
      </c>
      <c r="AT174" s="3">
        <v>5.4700955810899274E-2</v>
      </c>
    </row>
    <row r="175" spans="2:46" x14ac:dyDescent="0.2">
      <c r="B175" t="s">
        <v>598</v>
      </c>
      <c r="C175" s="26">
        <v>44609</v>
      </c>
      <c r="D175" s="69">
        <v>0.77921799999999997</v>
      </c>
      <c r="E175" s="69">
        <v>54.820099999999996</v>
      </c>
      <c r="F175" s="69">
        <v>18.3826</v>
      </c>
      <c r="G175" s="69">
        <v>25.9389</v>
      </c>
      <c r="H175" s="69">
        <v>3.4234000000000001E-2</v>
      </c>
      <c r="I175" s="69">
        <v>7.1060000000000003E-3</v>
      </c>
      <c r="J175" s="69">
        <v>7.8127000000000002E-2</v>
      </c>
      <c r="K175" s="69">
        <v>2.1238E-2</v>
      </c>
      <c r="L175" s="69">
        <v>5.9730999999999999E-2</v>
      </c>
      <c r="M175" s="69">
        <v>100.121</v>
      </c>
      <c r="O175" t="s">
        <v>170</v>
      </c>
      <c r="P175" s="64">
        <v>35</v>
      </c>
      <c r="Q175" t="s">
        <v>426</v>
      </c>
      <c r="R175" s="22" t="s">
        <v>355</v>
      </c>
      <c r="S175" s="26">
        <v>44609</v>
      </c>
      <c r="T175" s="69">
        <v>40.036000000000001</v>
      </c>
      <c r="U175" s="69">
        <v>5.5078699999999996</v>
      </c>
      <c r="V175" s="69">
        <v>10.7742</v>
      </c>
      <c r="W175" s="69">
        <v>3.4229999999999998E-3</v>
      </c>
      <c r="X175" s="69">
        <v>3.6918280070128038</v>
      </c>
      <c r="Y175" s="69">
        <v>5.662396250244436</v>
      </c>
      <c r="Z175" s="69">
        <v>10.059200000000001</v>
      </c>
      <c r="AA175" s="69">
        <v>0.133213</v>
      </c>
      <c r="AB175" s="69">
        <v>22.116499999999998</v>
      </c>
      <c r="AC175" s="69">
        <v>0.59226199999999996</v>
      </c>
      <c r="AD175" s="69">
        <f t="shared" si="30"/>
        <v>98.576892257257242</v>
      </c>
      <c r="AF175" s="11">
        <f t="shared" si="31"/>
        <v>0.67115555603050836</v>
      </c>
      <c r="AG175" s="11"/>
      <c r="AH175" s="11">
        <f t="shared" si="32"/>
        <v>0.31705463850653315</v>
      </c>
      <c r="AI175" s="11">
        <f t="shared" si="33"/>
        <v>0.15773171949921275</v>
      </c>
      <c r="AJ175" s="11">
        <f t="shared" si="34"/>
        <v>0.5009381518736975</v>
      </c>
      <c r="AK175" s="11">
        <f t="shared" si="35"/>
        <v>2.4275490120556648E-2</v>
      </c>
      <c r="AL175" s="3">
        <v>1.5372553034182168</v>
      </c>
      <c r="AM175" s="3">
        <v>0.15906362236922694</v>
      </c>
      <c r="AN175" s="3">
        <v>0.48754021591068247</v>
      </c>
      <c r="AO175" s="3">
        <v>0.11853317871950991</v>
      </c>
      <c r="AP175" s="3">
        <v>0.16359791931449824</v>
      </c>
      <c r="AQ175" s="3">
        <v>0.57581588330584565</v>
      </c>
      <c r="AR175" s="3">
        <v>4.3319223987225266E-3</v>
      </c>
      <c r="AS175" s="3">
        <v>0.90977424510005156</v>
      </c>
      <c r="AT175" s="3">
        <v>4.4087709463246416E-2</v>
      </c>
    </row>
    <row r="176" spans="2:46" x14ac:dyDescent="0.2">
      <c r="B176" t="s">
        <v>599</v>
      </c>
      <c r="C176" s="26">
        <v>44762</v>
      </c>
      <c r="D176" s="69">
        <v>0.79832099999999995</v>
      </c>
      <c r="E176" s="69">
        <v>55.2834</v>
      </c>
      <c r="F176" s="69">
        <v>18.829000000000001</v>
      </c>
      <c r="G176" s="69">
        <v>25.726199999999999</v>
      </c>
      <c r="H176" s="69">
        <v>3.3777000000000001E-2</v>
      </c>
      <c r="I176" s="69">
        <v>5.7739999999999996E-3</v>
      </c>
      <c r="J176" s="69">
        <v>7.2539000000000006E-2</v>
      </c>
      <c r="K176" s="69">
        <v>1.8107999999999999E-2</v>
      </c>
      <c r="L176" s="69">
        <v>4.5058000000000001E-2</v>
      </c>
      <c r="M176" s="69">
        <v>100.812</v>
      </c>
      <c r="O176" t="s">
        <v>170</v>
      </c>
      <c r="P176" s="64">
        <v>35</v>
      </c>
      <c r="Q176" t="s">
        <v>181</v>
      </c>
      <c r="R176" s="22" t="s">
        <v>98</v>
      </c>
      <c r="S176" s="26">
        <v>44609</v>
      </c>
      <c r="T176" s="69">
        <v>45.461100000000002</v>
      </c>
      <c r="U176" s="69">
        <v>2.66777</v>
      </c>
      <c r="V176" s="69">
        <v>6.6867299999999998</v>
      </c>
      <c r="W176" s="69">
        <v>4.8806000000000002E-2</v>
      </c>
      <c r="X176" s="69">
        <v>3.1245199725010258</v>
      </c>
      <c r="Y176" s="69">
        <v>5.6873643812895702</v>
      </c>
      <c r="Z176" s="69">
        <v>11.448600000000001</v>
      </c>
      <c r="AA176" s="69">
        <v>0.21524399999999999</v>
      </c>
      <c r="AB176" s="69">
        <v>22.583500000000001</v>
      </c>
      <c r="AC176" s="69">
        <v>0.90945200000000004</v>
      </c>
      <c r="AD176" s="69">
        <f t="shared" si="30"/>
        <v>98.833086353790591</v>
      </c>
      <c r="AF176" s="11">
        <f t="shared" si="31"/>
        <v>0.71234592874827019</v>
      </c>
      <c r="AG176" s="11"/>
      <c r="AH176" s="11">
        <f t="shared" si="32"/>
        <v>0.34067635322070938</v>
      </c>
      <c r="AI176" s="11">
        <f t="shared" si="33"/>
        <v>0.14120791467458219</v>
      </c>
      <c r="AJ176" s="11">
        <f t="shared" si="34"/>
        <v>0.48292301001165766</v>
      </c>
      <c r="AK176" s="11">
        <f t="shared" si="35"/>
        <v>3.5192722093050813E-2</v>
      </c>
      <c r="AL176" s="3">
        <v>1.7244994404331824</v>
      </c>
      <c r="AM176" s="3">
        <v>7.6113793929785234E-2</v>
      </c>
      <c r="AN176" s="3">
        <v>0.29892827646809073</v>
      </c>
      <c r="AO176" s="3">
        <v>9.9108196786279731E-2</v>
      </c>
      <c r="AP176" s="3">
        <v>0.16233657181199937</v>
      </c>
      <c r="AQ176" s="3">
        <v>0.64744126753741438</v>
      </c>
      <c r="AR176" s="3">
        <v>6.9150115828743143E-3</v>
      </c>
      <c r="AS176" s="3">
        <v>0.9177751339916731</v>
      </c>
      <c r="AT176" s="3">
        <v>6.6882307458701815E-2</v>
      </c>
    </row>
    <row r="177" spans="2:46" x14ac:dyDescent="0.2">
      <c r="B177" t="s">
        <v>599</v>
      </c>
      <c r="C177" s="26">
        <v>44762</v>
      </c>
      <c r="D177" s="69">
        <v>0.79001699999999997</v>
      </c>
      <c r="E177" s="69">
        <v>54.901499999999999</v>
      </c>
      <c r="F177" s="69">
        <v>19.040800000000001</v>
      </c>
      <c r="G177" s="69">
        <v>25.794699999999999</v>
      </c>
      <c r="H177" s="69">
        <v>4.3314999999999999E-2</v>
      </c>
      <c r="I177" s="69">
        <v>-1.75E-3</v>
      </c>
      <c r="J177" s="69">
        <v>7.6758000000000007E-2</v>
      </c>
      <c r="K177" s="69">
        <v>2.5897E-2</v>
      </c>
      <c r="L177" s="69">
        <v>4.7504999999999999E-2</v>
      </c>
      <c r="M177" s="69">
        <v>100.71899999999999</v>
      </c>
      <c r="O177" t="s">
        <v>170</v>
      </c>
      <c r="P177" s="64">
        <v>35</v>
      </c>
      <c r="Q177" t="s">
        <v>427</v>
      </c>
      <c r="R177" s="22" t="s">
        <v>355</v>
      </c>
      <c r="S177" s="26">
        <v>44609</v>
      </c>
      <c r="T177" s="69">
        <v>46.115099999999998</v>
      </c>
      <c r="U177" s="69">
        <v>2.4920800000000001</v>
      </c>
      <c r="V177" s="69">
        <v>6.1734400000000003</v>
      </c>
      <c r="W177" s="69">
        <v>0.245111</v>
      </c>
      <c r="X177" s="69">
        <v>3.1642502956846008</v>
      </c>
      <c r="Y177" s="69">
        <v>4.1988020743362986</v>
      </c>
      <c r="Z177" s="69">
        <v>13.199</v>
      </c>
      <c r="AA177" s="69">
        <v>0.112305</v>
      </c>
      <c r="AB177" s="69">
        <v>22.609200000000001</v>
      </c>
      <c r="AC177" s="69">
        <v>0.497921</v>
      </c>
      <c r="AD177" s="69">
        <f t="shared" si="30"/>
        <v>98.807209370020914</v>
      </c>
      <c r="AF177" s="11">
        <f t="shared" si="31"/>
        <v>0.772185127589187</v>
      </c>
      <c r="AG177" s="11"/>
      <c r="AH177" s="11">
        <f t="shared" si="32"/>
        <v>0.38761653260598089</v>
      </c>
      <c r="AI177" s="11">
        <f t="shared" si="33"/>
        <v>0.11623063551300533</v>
      </c>
      <c r="AJ177" s="11">
        <f t="shared" si="34"/>
        <v>0.47713744453323415</v>
      </c>
      <c r="AK177" s="11">
        <f t="shared" si="35"/>
        <v>1.9015387347779647E-2</v>
      </c>
      <c r="AL177" s="3">
        <v>1.7397036875987453</v>
      </c>
      <c r="AM177" s="3">
        <v>7.071083682081826E-2</v>
      </c>
      <c r="AN177" s="3">
        <v>0.27446656920488099</v>
      </c>
      <c r="AO177" s="3">
        <v>9.9817367089710812E-2</v>
      </c>
      <c r="AP177" s="3">
        <v>0.1191899756762746</v>
      </c>
      <c r="AQ177" s="3">
        <v>0.74233175001745122</v>
      </c>
      <c r="AR177" s="3">
        <v>3.5881448050172314E-3</v>
      </c>
      <c r="AS177" s="3">
        <v>0.91377494096531486</v>
      </c>
      <c r="AT177" s="3">
        <v>3.6416727821787342E-2</v>
      </c>
    </row>
    <row r="178" spans="2:46" x14ac:dyDescent="0.2">
      <c r="B178" t="s">
        <v>599</v>
      </c>
      <c r="C178" s="26">
        <v>44762</v>
      </c>
      <c r="D178" s="69">
        <v>0.78148600000000001</v>
      </c>
      <c r="E178" s="69">
        <v>55.109900000000003</v>
      </c>
      <c r="F178" s="69">
        <v>18.956499999999998</v>
      </c>
      <c r="G178" s="69">
        <v>25.676200000000001</v>
      </c>
      <c r="H178" s="69">
        <v>3.3501000000000003E-2</v>
      </c>
      <c r="I178" s="69">
        <v>-3.3E-3</v>
      </c>
      <c r="J178" s="69">
        <v>7.4482999999999994E-2</v>
      </c>
      <c r="K178" s="69">
        <v>1.9834999999999998E-2</v>
      </c>
      <c r="L178" s="69">
        <v>4.0204999999999998E-2</v>
      </c>
      <c r="M178" s="69">
        <v>100.68899999999999</v>
      </c>
      <c r="O178" t="s">
        <v>170</v>
      </c>
      <c r="P178" s="64">
        <v>35</v>
      </c>
      <c r="Q178" t="s">
        <v>182</v>
      </c>
      <c r="R178" s="22" t="s">
        <v>98</v>
      </c>
      <c r="S178" s="26">
        <v>44609</v>
      </c>
      <c r="T178" s="69">
        <v>46.8645</v>
      </c>
      <c r="U178" s="69">
        <v>2.2771300000000001</v>
      </c>
      <c r="V178" s="69">
        <v>6.19916</v>
      </c>
      <c r="W178" s="69">
        <v>2.7784E-2</v>
      </c>
      <c r="X178" s="69">
        <v>3.4544627889289883</v>
      </c>
      <c r="Y178" s="69">
        <v>3.7424326209876821</v>
      </c>
      <c r="Z178" s="69">
        <v>13.128</v>
      </c>
      <c r="AA178" s="69">
        <v>0.133906</v>
      </c>
      <c r="AB178" s="69">
        <v>22.2164</v>
      </c>
      <c r="AC178" s="69">
        <v>0.58509</v>
      </c>
      <c r="AD178" s="69">
        <f t="shared" si="30"/>
        <v>98.628865409916656</v>
      </c>
      <c r="AF178" s="11">
        <f t="shared" si="31"/>
        <v>0.77430832692612395</v>
      </c>
      <c r="AG178" s="11"/>
      <c r="AH178" s="11">
        <f t="shared" si="32"/>
        <v>0.38890304778006662</v>
      </c>
      <c r="AI178" s="11">
        <f t="shared" si="33"/>
        <v>0.11560908834951868</v>
      </c>
      <c r="AJ178" s="11">
        <f t="shared" si="34"/>
        <v>0.4729481227322665</v>
      </c>
      <c r="AK178" s="11">
        <f t="shared" si="35"/>
        <v>2.2539741138148148E-2</v>
      </c>
      <c r="AL178" s="3">
        <v>1.7650129875378884</v>
      </c>
      <c r="AM178" s="3">
        <v>6.4503549000130195E-2</v>
      </c>
      <c r="AN178" s="3">
        <v>0.27514831402996659</v>
      </c>
      <c r="AO178" s="3">
        <v>0.10878965210524738</v>
      </c>
      <c r="AP178" s="3">
        <v>0.10605718757845287</v>
      </c>
      <c r="AQ178" s="3">
        <v>0.73710161617879877</v>
      </c>
      <c r="AR178" s="3">
        <v>4.271129058933793E-3</v>
      </c>
      <c r="AS178" s="3">
        <v>0.89639520087235136</v>
      </c>
      <c r="AT178" s="3">
        <v>4.2720363638230958E-2</v>
      </c>
    </row>
    <row r="179" spans="2:46" x14ac:dyDescent="0.2">
      <c r="B179" t="s">
        <v>600</v>
      </c>
      <c r="C179" s="26">
        <v>44762</v>
      </c>
      <c r="D179" s="69">
        <v>0.71496499999999996</v>
      </c>
      <c r="E179" s="69">
        <v>55.261600000000001</v>
      </c>
      <c r="F179" s="69">
        <v>18.537800000000001</v>
      </c>
      <c r="G179" s="69">
        <v>25.532299999999999</v>
      </c>
      <c r="H179" s="69">
        <v>4.0784000000000001E-2</v>
      </c>
      <c r="I179" s="69">
        <v>3.7460000000000002E-3</v>
      </c>
      <c r="J179" s="69">
        <v>6.8891999999999995E-2</v>
      </c>
      <c r="K179" s="69">
        <v>2.0372000000000001E-2</v>
      </c>
      <c r="L179" s="69">
        <v>4.1855000000000003E-2</v>
      </c>
      <c r="M179" s="69">
        <v>100.22199999999999</v>
      </c>
      <c r="O179" t="s">
        <v>170</v>
      </c>
      <c r="P179" s="64">
        <v>35</v>
      </c>
      <c r="Q179" t="s">
        <v>428</v>
      </c>
      <c r="R179" s="22" t="s">
        <v>355</v>
      </c>
      <c r="S179" s="26">
        <v>44609</v>
      </c>
      <c r="T179" s="69">
        <v>46.672499999999999</v>
      </c>
      <c r="U179" s="69">
        <v>2.8710499999999999</v>
      </c>
      <c r="V179" s="69">
        <v>5.4525300000000003</v>
      </c>
      <c r="W179" s="69">
        <v>1.1313E-2</v>
      </c>
      <c r="X179" s="69">
        <v>5.2011505145923982</v>
      </c>
      <c r="Y179" s="69">
        <v>2.910313561758803</v>
      </c>
      <c r="Z179" s="69">
        <v>12.689500000000001</v>
      </c>
      <c r="AA179" s="69">
        <v>0.142404</v>
      </c>
      <c r="AB179" s="69">
        <v>22.209800000000001</v>
      </c>
      <c r="AC179" s="69">
        <v>0.432585</v>
      </c>
      <c r="AD179" s="69">
        <f t="shared" si="30"/>
        <v>98.593146076351204</v>
      </c>
      <c r="AF179" s="11">
        <f t="shared" si="31"/>
        <v>0.74313232874714408</v>
      </c>
      <c r="AG179" s="11"/>
      <c r="AH179" s="11">
        <f t="shared" si="32"/>
        <v>0.37677270403840213</v>
      </c>
      <c r="AI179" s="11">
        <f t="shared" si="33"/>
        <v>0.13263549272769909</v>
      </c>
      <c r="AJ179" s="11">
        <f t="shared" si="34"/>
        <v>0.47388898142494973</v>
      </c>
      <c r="AK179" s="11">
        <f t="shared" si="35"/>
        <v>1.670282180894915E-2</v>
      </c>
      <c r="AL179" s="3">
        <v>1.7701157183764713</v>
      </c>
      <c r="AM179" s="3">
        <v>8.1897985242727137E-2</v>
      </c>
      <c r="AN179" s="3">
        <v>0.24370741929961884</v>
      </c>
      <c r="AO179" s="3">
        <v>0.1649465238955701</v>
      </c>
      <c r="AP179" s="3">
        <v>8.3054386781908865E-2</v>
      </c>
      <c r="AQ179" s="3">
        <v>0.71748030176108946</v>
      </c>
      <c r="AR179" s="3">
        <v>4.5740564751333328E-3</v>
      </c>
      <c r="AS179" s="3">
        <v>0.90241677740904902</v>
      </c>
      <c r="AT179" s="3">
        <v>3.180683075843279E-2</v>
      </c>
    </row>
    <row r="180" spans="2:46" x14ac:dyDescent="0.2">
      <c r="B180" t="s">
        <v>600</v>
      </c>
      <c r="C180" s="26">
        <v>44762</v>
      </c>
      <c r="D180" s="69">
        <v>0.72814199999999996</v>
      </c>
      <c r="E180" s="69">
        <v>55.228900000000003</v>
      </c>
      <c r="F180" s="69">
        <v>18.511199999999999</v>
      </c>
      <c r="G180" s="69">
        <v>25.746600000000001</v>
      </c>
      <c r="H180" s="69">
        <v>3.789E-2</v>
      </c>
      <c r="I180" s="69">
        <v>-8.4899999999999993E-3</v>
      </c>
      <c r="J180" s="69">
        <v>8.2421999999999995E-2</v>
      </c>
      <c r="K180" s="69">
        <v>2.1205999999999999E-2</v>
      </c>
      <c r="L180" s="69">
        <v>5.3370000000000001E-2</v>
      </c>
      <c r="M180" s="69">
        <v>100.401</v>
      </c>
      <c r="O180" t="s">
        <v>170</v>
      </c>
      <c r="P180" s="64">
        <v>35</v>
      </c>
      <c r="Q180" t="s">
        <v>183</v>
      </c>
      <c r="R180" s="22" t="s">
        <v>98</v>
      </c>
      <c r="S180" s="26">
        <v>44609</v>
      </c>
      <c r="T180" s="69">
        <v>46.152200000000001</v>
      </c>
      <c r="U180" s="69">
        <v>2.52298</v>
      </c>
      <c r="V180" s="69">
        <v>6.4498300000000004</v>
      </c>
      <c r="W180" s="69">
        <v>0.25884699999999999</v>
      </c>
      <c r="X180" s="69">
        <v>3.9626281524573224</v>
      </c>
      <c r="Y180" s="69">
        <v>3.2600117274466958</v>
      </c>
      <c r="Z180" s="69">
        <v>12.3405</v>
      </c>
      <c r="AA180" s="69">
        <v>0.14768400000000001</v>
      </c>
      <c r="AB180" s="69">
        <v>22.7254</v>
      </c>
      <c r="AC180" s="69">
        <v>0.639961</v>
      </c>
      <c r="AD180" s="69">
        <f t="shared" si="30"/>
        <v>98.460041879904026</v>
      </c>
      <c r="AF180" s="11">
        <f t="shared" si="31"/>
        <v>0.7613588239080985</v>
      </c>
      <c r="AG180" s="11"/>
      <c r="AH180" s="11">
        <f t="shared" si="32"/>
        <v>0.36886336695542704</v>
      </c>
      <c r="AI180" s="11">
        <f t="shared" si="33"/>
        <v>0.1181246794317052</v>
      </c>
      <c r="AJ180" s="11">
        <f t="shared" si="34"/>
        <v>0.4881365722253288</v>
      </c>
      <c r="AK180" s="11">
        <f t="shared" si="35"/>
        <v>2.4875381387538965E-2</v>
      </c>
      <c r="AL180" s="3">
        <v>1.7493988252641779</v>
      </c>
      <c r="AM180" s="3">
        <v>7.1928681291443849E-2</v>
      </c>
      <c r="AN180" s="3">
        <v>0.28812091374053594</v>
      </c>
      <c r="AO180" s="3">
        <v>0.12559804943673913</v>
      </c>
      <c r="AP180" s="3">
        <v>9.2981764560951682E-2</v>
      </c>
      <c r="AQ180" s="3">
        <v>0.6973552210924604</v>
      </c>
      <c r="AR180" s="3">
        <v>4.7409853039292824E-3</v>
      </c>
      <c r="AS180" s="3">
        <v>0.92284736773181353</v>
      </c>
      <c r="AT180" s="3">
        <v>4.7028191577947319E-2</v>
      </c>
    </row>
    <row r="181" spans="2:46" x14ac:dyDescent="0.2">
      <c r="B181" t="s">
        <v>601</v>
      </c>
      <c r="C181" s="26">
        <v>44762</v>
      </c>
      <c r="D181" s="69">
        <v>0.71976799999999996</v>
      </c>
      <c r="E181" s="69">
        <v>55.014699999999998</v>
      </c>
      <c r="F181" s="69">
        <v>18.429300000000001</v>
      </c>
      <c r="G181" s="69">
        <v>25.386600000000001</v>
      </c>
      <c r="H181" s="69">
        <v>3.0155999999999999E-2</v>
      </c>
      <c r="I181" s="69">
        <v>-9.5E-4</v>
      </c>
      <c r="J181" s="69">
        <v>7.2954000000000005E-2</v>
      </c>
      <c r="K181" s="69">
        <v>1.8762999999999998E-2</v>
      </c>
      <c r="L181" s="69">
        <v>4.7496999999999998E-2</v>
      </c>
      <c r="M181" s="69">
        <v>99.718800000000002</v>
      </c>
      <c r="O181" t="s">
        <v>170</v>
      </c>
      <c r="P181" s="64">
        <v>35</v>
      </c>
      <c r="Q181" t="s">
        <v>429</v>
      </c>
      <c r="R181" s="22" t="s">
        <v>355</v>
      </c>
      <c r="S181" s="26">
        <v>44609</v>
      </c>
      <c r="T181" s="69">
        <v>42.836399999999998</v>
      </c>
      <c r="U181" s="69">
        <v>4.7785000000000002</v>
      </c>
      <c r="V181" s="69">
        <v>8.4891100000000002</v>
      </c>
      <c r="W181" s="69">
        <v>1.1537E-2</v>
      </c>
      <c r="X181" s="69">
        <v>5.4268953428636912</v>
      </c>
      <c r="Y181" s="69">
        <v>3.3353036283792417</v>
      </c>
      <c r="Z181" s="69">
        <v>10.4428</v>
      </c>
      <c r="AA181" s="69">
        <v>0.16001799999999999</v>
      </c>
      <c r="AB181" s="69">
        <v>22.077500000000001</v>
      </c>
      <c r="AC181" s="69">
        <v>0.66123299999999996</v>
      </c>
      <c r="AD181" s="69">
        <f t="shared" si="30"/>
        <v>98.219296971242926</v>
      </c>
      <c r="AF181" s="11">
        <f t="shared" si="31"/>
        <v>0.68837969742859162</v>
      </c>
      <c r="AG181" s="11"/>
      <c r="AH181" s="11">
        <f t="shared" si="32"/>
        <v>0.32647879436347682</v>
      </c>
      <c r="AI181" s="11">
        <f t="shared" si="33"/>
        <v>0.15063457137401401</v>
      </c>
      <c r="AJ181" s="11">
        <f t="shared" si="34"/>
        <v>0.49600374103928113</v>
      </c>
      <c r="AK181" s="11">
        <f t="shared" si="35"/>
        <v>2.688289322322808E-2</v>
      </c>
      <c r="AL181" s="3">
        <v>1.6456482264258179</v>
      </c>
      <c r="AM181" s="3">
        <v>0.13807259870419791</v>
      </c>
      <c r="AN181" s="3">
        <v>0.38434062739032016</v>
      </c>
      <c r="AO181" s="3">
        <v>0.17433261258190369</v>
      </c>
      <c r="AP181" s="3">
        <v>9.6414336181962143E-2</v>
      </c>
      <c r="AQ181" s="3">
        <v>0.59808908832913987</v>
      </c>
      <c r="AR181" s="3">
        <v>5.2063291192672523E-3</v>
      </c>
      <c r="AS181" s="3">
        <v>0.90864837290398048</v>
      </c>
      <c r="AT181" s="3">
        <v>4.9247808363411374E-2</v>
      </c>
    </row>
    <row r="182" spans="2:46" x14ac:dyDescent="0.2">
      <c r="B182" t="s">
        <v>601</v>
      </c>
      <c r="C182" s="26">
        <v>44762</v>
      </c>
      <c r="D182" s="69">
        <v>0.75920299999999996</v>
      </c>
      <c r="E182" s="69">
        <v>55.104399999999998</v>
      </c>
      <c r="F182" s="69">
        <v>18.577200000000001</v>
      </c>
      <c r="G182" s="69">
        <v>25.465900000000001</v>
      </c>
      <c r="H182" s="69">
        <v>3.3332000000000001E-2</v>
      </c>
      <c r="I182" s="69">
        <v>-4.2500000000000003E-3</v>
      </c>
      <c r="J182" s="69">
        <v>6.8809999999999996E-2</v>
      </c>
      <c r="K182" s="69">
        <v>2.2117000000000001E-2</v>
      </c>
      <c r="L182" s="69">
        <v>4.6047999999999999E-2</v>
      </c>
      <c r="M182" s="69">
        <v>100.07299999999999</v>
      </c>
      <c r="O182" t="s">
        <v>170</v>
      </c>
      <c r="P182" s="64">
        <v>35</v>
      </c>
      <c r="Q182" t="s">
        <v>184</v>
      </c>
      <c r="R182" s="22" t="s">
        <v>98</v>
      </c>
      <c r="S182" s="26">
        <v>44609</v>
      </c>
      <c r="T182" s="69">
        <v>48.8369</v>
      </c>
      <c r="U182" s="69">
        <v>1.5158100000000001</v>
      </c>
      <c r="V182" s="69">
        <v>4.1189600000000004</v>
      </c>
      <c r="W182" s="69">
        <v>4.9095E-2</v>
      </c>
      <c r="X182" s="69">
        <v>3.3506859360287837</v>
      </c>
      <c r="Y182" s="69">
        <v>4.0797450777701005</v>
      </c>
      <c r="Z182" s="69">
        <v>12.665100000000001</v>
      </c>
      <c r="AA182" s="69">
        <v>0.16634299999999999</v>
      </c>
      <c r="AB182" s="69">
        <v>23.193000000000001</v>
      </c>
      <c r="AC182" s="69">
        <v>0.88258000000000003</v>
      </c>
      <c r="AD182" s="69">
        <f t="shared" si="30"/>
        <v>98.858219013798887</v>
      </c>
      <c r="AF182" s="11">
        <f t="shared" si="31"/>
        <v>0.76279103110428081</v>
      </c>
      <c r="AG182" s="11"/>
      <c r="AH182" s="11">
        <f t="shared" si="32"/>
        <v>0.36696906678172603</v>
      </c>
      <c r="AI182" s="11">
        <f t="shared" si="33"/>
        <v>0.11685625546591254</v>
      </c>
      <c r="AJ182" s="11">
        <f t="shared" si="34"/>
        <v>0.48291956796754493</v>
      </c>
      <c r="AK182" s="11">
        <f t="shared" si="35"/>
        <v>3.3255109784816474E-2</v>
      </c>
      <c r="AL182" s="3">
        <v>1.8379879627816973</v>
      </c>
      <c r="AM182" s="3">
        <v>4.2907302273025597E-2</v>
      </c>
      <c r="AN182" s="3">
        <v>0.18268893393678573</v>
      </c>
      <c r="AO182" s="3">
        <v>0.10544632503149597</v>
      </c>
      <c r="AP182" s="3">
        <v>0.11553399744621223</v>
      </c>
      <c r="AQ182" s="3">
        <v>0.71060469939747462</v>
      </c>
      <c r="AR182" s="3">
        <v>5.3019770531697258E-3</v>
      </c>
      <c r="AS182" s="3">
        <v>0.93513308202854817</v>
      </c>
      <c r="AT182" s="3">
        <v>6.4395720051590721E-2</v>
      </c>
    </row>
    <row r="183" spans="2:46" x14ac:dyDescent="0.2">
      <c r="B183" t="s">
        <v>602</v>
      </c>
      <c r="C183" s="26">
        <v>44762</v>
      </c>
      <c r="D183" s="69">
        <v>0.75372600000000001</v>
      </c>
      <c r="E183" s="69">
        <v>54.678899999999999</v>
      </c>
      <c r="F183" s="69">
        <v>18.330200000000001</v>
      </c>
      <c r="G183" s="69">
        <v>25.003799999999998</v>
      </c>
      <c r="H183" s="69">
        <v>4.3395999999999997E-2</v>
      </c>
      <c r="I183" s="69">
        <v>-3.9100000000000003E-3</v>
      </c>
      <c r="J183" s="69">
        <v>8.2776000000000002E-2</v>
      </c>
      <c r="K183" s="69">
        <v>2.5020000000000001E-2</v>
      </c>
      <c r="L183" s="69">
        <v>6.1942999999999998E-2</v>
      </c>
      <c r="M183" s="69">
        <v>98.975899999999996</v>
      </c>
      <c r="O183" t="s">
        <v>170</v>
      </c>
      <c r="P183" s="64">
        <v>35</v>
      </c>
      <c r="Q183" t="s">
        <v>430</v>
      </c>
      <c r="R183" s="22" t="s">
        <v>355</v>
      </c>
      <c r="S183" s="26">
        <v>44609</v>
      </c>
      <c r="T183" s="69">
        <v>43.500100000000003</v>
      </c>
      <c r="U183" s="69">
        <v>4.0691899999999999</v>
      </c>
      <c r="V183" s="69">
        <v>8.1379300000000008</v>
      </c>
      <c r="W183" s="69">
        <v>-7.2199999999999999E-3</v>
      </c>
      <c r="X183" s="69">
        <v>4.3740624912889361</v>
      </c>
      <c r="Y183" s="69">
        <v>4.1627499225196223</v>
      </c>
      <c r="Z183" s="69">
        <v>11.159000000000001</v>
      </c>
      <c r="AA183" s="69">
        <v>0.136131</v>
      </c>
      <c r="AB183" s="69">
        <v>22.4192</v>
      </c>
      <c r="AC183" s="69">
        <v>0.545825</v>
      </c>
      <c r="AD183" s="69">
        <f t="shared" si="30"/>
        <v>98.496968413808574</v>
      </c>
      <c r="AF183" s="11">
        <f t="shared" si="31"/>
        <v>0.71015697794502741</v>
      </c>
      <c r="AG183" s="11"/>
      <c r="AH183" s="11">
        <f t="shared" si="32"/>
        <v>0.34218132769395998</v>
      </c>
      <c r="AI183" s="11">
        <f t="shared" si="33"/>
        <v>0.14202905596364976</v>
      </c>
      <c r="AJ183" s="11">
        <f t="shared" si="34"/>
        <v>0.49402415269931116</v>
      </c>
      <c r="AK183" s="11">
        <f t="shared" si="35"/>
        <v>2.1765463643079144E-2</v>
      </c>
      <c r="AL183" s="3">
        <v>1.6608027834290748</v>
      </c>
      <c r="AM183" s="3">
        <v>0.11684971165624093</v>
      </c>
      <c r="AN183" s="3">
        <v>0.36616080264828427</v>
      </c>
      <c r="AO183" s="3">
        <v>0.13964196248917565</v>
      </c>
      <c r="AP183" s="3">
        <v>0.11958875066379293</v>
      </c>
      <c r="AQ183" s="3">
        <v>0.63515243022938972</v>
      </c>
      <c r="AR183" s="3">
        <v>4.4017318622083263E-3</v>
      </c>
      <c r="AS183" s="3">
        <v>0.91700106283888649</v>
      </c>
      <c r="AT183" s="3">
        <v>4.0400764182946289E-2</v>
      </c>
    </row>
    <row r="184" spans="2:46" x14ac:dyDescent="0.2">
      <c r="B184" t="s">
        <v>602</v>
      </c>
      <c r="C184" s="26">
        <v>44762</v>
      </c>
      <c r="D184" s="69">
        <v>0.86372800000000005</v>
      </c>
      <c r="E184" s="69">
        <v>55.027700000000003</v>
      </c>
      <c r="F184" s="69">
        <v>18.221499999999999</v>
      </c>
      <c r="G184" s="69">
        <v>25.307099999999998</v>
      </c>
      <c r="H184" s="69">
        <v>4.3597999999999998E-2</v>
      </c>
      <c r="I184" s="69">
        <v>5.0359999999999997E-3</v>
      </c>
      <c r="J184" s="69">
        <v>8.1795999999999994E-2</v>
      </c>
      <c r="K184" s="69">
        <v>1.9758000000000001E-2</v>
      </c>
      <c r="L184" s="69">
        <v>7.4236999999999997E-2</v>
      </c>
      <c r="M184" s="69">
        <v>99.644400000000005</v>
      </c>
      <c r="O184" t="s">
        <v>170</v>
      </c>
      <c r="P184" s="64">
        <v>35</v>
      </c>
      <c r="Q184" t="s">
        <v>185</v>
      </c>
      <c r="R184" s="22" t="s">
        <v>98</v>
      </c>
      <c r="S184" s="26">
        <v>44609</v>
      </c>
      <c r="T184" s="69">
        <v>45.066600000000001</v>
      </c>
      <c r="U184" s="69">
        <v>2.9153699999999998</v>
      </c>
      <c r="V184" s="69">
        <v>7.0594200000000003</v>
      </c>
      <c r="W184" s="69">
        <v>4.0439999999999999E-3</v>
      </c>
      <c r="X184" s="69">
        <v>3.7386783579910641</v>
      </c>
      <c r="Y184" s="69">
        <v>5.1753580293138972</v>
      </c>
      <c r="Z184" s="69">
        <v>11.1021</v>
      </c>
      <c r="AA184" s="69">
        <v>0.219579</v>
      </c>
      <c r="AB184" s="69">
        <v>22.4877</v>
      </c>
      <c r="AC184" s="69">
        <v>0.85465800000000003</v>
      </c>
      <c r="AD184" s="69">
        <f t="shared" si="30"/>
        <v>98.623507387304969</v>
      </c>
      <c r="AF184" s="11">
        <f t="shared" si="31"/>
        <v>0.70216514283146003</v>
      </c>
      <c r="AG184" s="11"/>
      <c r="AH184" s="11">
        <f t="shared" si="32"/>
        <v>0.33432590001512724</v>
      </c>
      <c r="AI184" s="11">
        <f t="shared" si="33"/>
        <v>0.14556619197251291</v>
      </c>
      <c r="AJ184" s="11">
        <f t="shared" si="34"/>
        <v>0.48663906344237101</v>
      </c>
      <c r="AK184" s="11">
        <f t="shared" si="35"/>
        <v>3.3468844569988908E-2</v>
      </c>
      <c r="AL184" s="3">
        <v>1.7154323190320986</v>
      </c>
      <c r="AM184" s="3">
        <v>8.3464989255892241E-2</v>
      </c>
      <c r="AN184" s="3">
        <v>0.31667801018296782</v>
      </c>
      <c r="AO184" s="3">
        <v>0.11899810599054136</v>
      </c>
      <c r="AP184" s="3">
        <v>0.14823180323715557</v>
      </c>
      <c r="AQ184" s="3">
        <v>0.63001197766291595</v>
      </c>
      <c r="AR184" s="3">
        <v>7.0786157215008451E-3</v>
      </c>
      <c r="AS184" s="3">
        <v>0.91703466214698048</v>
      </c>
      <c r="AT184" s="3">
        <v>6.3069516769946307E-2</v>
      </c>
    </row>
    <row r="185" spans="2:46" x14ac:dyDescent="0.2">
      <c r="B185" t="s">
        <v>603</v>
      </c>
      <c r="C185" s="26">
        <v>44762</v>
      </c>
      <c r="D185" s="69">
        <v>0.76612899999999995</v>
      </c>
      <c r="E185" s="69">
        <v>55.302399999999999</v>
      </c>
      <c r="F185" s="69">
        <v>18.622900000000001</v>
      </c>
      <c r="G185" s="69">
        <v>25.203900000000001</v>
      </c>
      <c r="H185" s="69">
        <v>5.2915999999999998E-2</v>
      </c>
      <c r="I185" s="69">
        <v>-6.5199999999999998E-3</v>
      </c>
      <c r="J185" s="69">
        <v>7.8077999999999995E-2</v>
      </c>
      <c r="K185" s="69">
        <v>2.6525E-2</v>
      </c>
      <c r="L185" s="69">
        <v>3.8002000000000001E-2</v>
      </c>
      <c r="M185" s="69">
        <v>100.084</v>
      </c>
      <c r="O185" t="s">
        <v>170</v>
      </c>
      <c r="P185" s="64">
        <v>35</v>
      </c>
      <c r="Q185" t="s">
        <v>431</v>
      </c>
      <c r="R185" s="22" t="s">
        <v>355</v>
      </c>
      <c r="S185" s="26">
        <v>44609</v>
      </c>
      <c r="T185" s="69">
        <v>46.6008</v>
      </c>
      <c r="U185" s="69">
        <v>2.53207</v>
      </c>
      <c r="V185" s="69">
        <v>6.0585300000000002</v>
      </c>
      <c r="W185" s="69">
        <v>6.1929999999999997E-3</v>
      </c>
      <c r="X185" s="69">
        <v>3.4745848597720137</v>
      </c>
      <c r="Y185" s="69">
        <v>3.9698746641823739</v>
      </c>
      <c r="Z185" s="69">
        <v>12.847200000000001</v>
      </c>
      <c r="AA185" s="69">
        <v>0.16250899999999999</v>
      </c>
      <c r="AB185" s="69">
        <v>22.5062</v>
      </c>
      <c r="AC185" s="69">
        <v>0.57063200000000003</v>
      </c>
      <c r="AD185" s="69">
        <f t="shared" si="30"/>
        <v>98.728593523954387</v>
      </c>
      <c r="AF185" s="11">
        <f t="shared" si="31"/>
        <v>0.7647247991914724</v>
      </c>
      <c r="AG185" s="11"/>
      <c r="AH185" s="11">
        <f t="shared" si="32"/>
        <v>0.38001068574207203</v>
      </c>
      <c r="AI185" s="11">
        <f t="shared" si="33"/>
        <v>0.11964480122300439</v>
      </c>
      <c r="AJ185" s="11">
        <f t="shared" si="34"/>
        <v>0.47839489757122883</v>
      </c>
      <c r="AK185" s="11">
        <f t="shared" si="35"/>
        <v>2.1949615463694769E-2</v>
      </c>
      <c r="AL185" s="3">
        <v>1.7577572653961617</v>
      </c>
      <c r="AM185" s="3">
        <v>7.1834505240262761E-2</v>
      </c>
      <c r="AN185" s="3">
        <v>0.26931645234732027</v>
      </c>
      <c r="AO185" s="3">
        <v>0.10959017080454565</v>
      </c>
      <c r="AP185" s="3">
        <v>0.11267421050107203</v>
      </c>
      <c r="AQ185" s="3">
        <v>0.7224351898425615</v>
      </c>
      <c r="AR185" s="3">
        <v>5.1913664621803983E-3</v>
      </c>
      <c r="AS185" s="3">
        <v>0.90947260593919699</v>
      </c>
      <c r="AT185" s="3">
        <v>4.1728233466698975E-2</v>
      </c>
    </row>
    <row r="186" spans="2:46" x14ac:dyDescent="0.2">
      <c r="B186" t="s">
        <v>603</v>
      </c>
      <c r="C186" s="26">
        <v>44762</v>
      </c>
      <c r="D186" s="69">
        <v>0.76198100000000002</v>
      </c>
      <c r="E186" s="69">
        <v>55.418100000000003</v>
      </c>
      <c r="F186" s="69">
        <v>18.6357</v>
      </c>
      <c r="G186" s="69">
        <v>25.4528</v>
      </c>
      <c r="H186" s="69">
        <v>5.176E-2</v>
      </c>
      <c r="I186" s="69">
        <v>-4.13E-3</v>
      </c>
      <c r="J186" s="69">
        <v>7.6773999999999995E-2</v>
      </c>
      <c r="K186" s="69">
        <v>7.711E-3</v>
      </c>
      <c r="L186" s="69">
        <v>6.8235000000000004E-2</v>
      </c>
      <c r="M186" s="69">
        <v>100.46899999999999</v>
      </c>
      <c r="O186" t="s">
        <v>170</v>
      </c>
      <c r="P186" s="64">
        <v>35</v>
      </c>
      <c r="Q186" t="s">
        <v>335</v>
      </c>
      <c r="R186" s="22" t="s">
        <v>331</v>
      </c>
      <c r="S186" s="26">
        <v>44609</v>
      </c>
      <c r="T186" s="69">
        <v>43.752200000000002</v>
      </c>
      <c r="U186" s="69">
        <v>2.7156600000000002</v>
      </c>
      <c r="V186" s="69">
        <v>5.1460699999999999</v>
      </c>
      <c r="W186" s="69">
        <v>3.9517999999999998E-2</v>
      </c>
      <c r="X186" s="69">
        <v>0.84607094973381658</v>
      </c>
      <c r="Y186" s="69">
        <v>8.1242193600348429</v>
      </c>
      <c r="Z186" s="69">
        <v>13.1296</v>
      </c>
      <c r="AA186" s="69">
        <v>0.14769299999999999</v>
      </c>
      <c r="AB186" s="69">
        <v>22.066700000000001</v>
      </c>
      <c r="AC186" s="69">
        <v>0.47490700000000002</v>
      </c>
      <c r="AD186" s="69">
        <f t="shared" si="30"/>
        <v>96.442638309768668</v>
      </c>
      <c r="AF186" s="11">
        <f t="shared" si="31"/>
        <v>0.74158949651625894</v>
      </c>
      <c r="AG186" s="11"/>
      <c r="AH186" s="11">
        <f t="shared" si="32"/>
        <v>0.38319333789129795</v>
      </c>
      <c r="AI186" s="11">
        <f t="shared" si="33"/>
        <v>0.13597432741838208</v>
      </c>
      <c r="AJ186" s="11">
        <f t="shared" si="34"/>
        <v>0.46280803102569446</v>
      </c>
      <c r="AK186" s="11">
        <f t="shared" si="35"/>
        <v>1.8024303664625416E-2</v>
      </c>
      <c r="AL186" s="3">
        <v>1.7001006015247579</v>
      </c>
      <c r="AM186" s="3">
        <v>7.9367369878833485E-2</v>
      </c>
      <c r="AN186" s="3">
        <v>0.23565708848471378</v>
      </c>
      <c r="AO186" s="3">
        <v>2.7490627966800182E-2</v>
      </c>
      <c r="AP186" s="3">
        <v>0.2375409917456395</v>
      </c>
      <c r="AQ186" s="3">
        <v>0.76059085359819056</v>
      </c>
      <c r="AR186" s="3">
        <v>4.8604152788495067E-3</v>
      </c>
      <c r="AS186" s="3">
        <v>0.9186160628653367</v>
      </c>
      <c r="AT186" s="3">
        <v>3.5775988656878373E-2</v>
      </c>
    </row>
    <row r="187" spans="2:46" x14ac:dyDescent="0.2">
      <c r="B187" t="s">
        <v>604</v>
      </c>
      <c r="C187" s="26">
        <v>44762</v>
      </c>
      <c r="D187" s="69">
        <v>0.77146099999999995</v>
      </c>
      <c r="E187" s="69">
        <v>54.9422</v>
      </c>
      <c r="F187" s="69">
        <v>18.166599999999999</v>
      </c>
      <c r="G187" s="69">
        <v>25.306000000000001</v>
      </c>
      <c r="H187" s="69">
        <v>4.9679000000000001E-2</v>
      </c>
      <c r="I187" s="69">
        <v>-1.0200000000000001E-3</v>
      </c>
      <c r="J187" s="69">
        <v>8.2012000000000002E-2</v>
      </c>
      <c r="K187" s="69">
        <v>1.9571999999999999E-2</v>
      </c>
      <c r="L187" s="69">
        <v>5.2474E-2</v>
      </c>
      <c r="M187" s="69">
        <v>99.388999999999996</v>
      </c>
      <c r="O187" t="s">
        <v>170</v>
      </c>
      <c r="P187" s="64">
        <v>35</v>
      </c>
      <c r="Q187" t="s">
        <v>335</v>
      </c>
      <c r="R187" s="22" t="s">
        <v>331</v>
      </c>
      <c r="S187" s="26">
        <v>44609</v>
      </c>
      <c r="T187" s="69">
        <v>45.662999999999997</v>
      </c>
      <c r="U187" s="69">
        <v>2.9197899999999999</v>
      </c>
      <c r="V187" s="69">
        <v>7.1859500000000001</v>
      </c>
      <c r="W187" s="69">
        <v>2.6738000000000001E-2</v>
      </c>
      <c r="X187" s="69">
        <v>4.218935215538548</v>
      </c>
      <c r="Y187" s="69">
        <v>4.4660578805194797</v>
      </c>
      <c r="Z187" s="69">
        <v>11.8125</v>
      </c>
      <c r="AA187" s="69">
        <v>0.16306499999999999</v>
      </c>
      <c r="AB187" s="69">
        <v>22.1785</v>
      </c>
      <c r="AC187" s="69">
        <v>0.74427500000000002</v>
      </c>
      <c r="AD187" s="69">
        <f t="shared" si="30"/>
        <v>99.37881109605803</v>
      </c>
      <c r="AF187" s="11">
        <f t="shared" si="31"/>
        <v>0.71882771545713753</v>
      </c>
      <c r="AG187" s="11"/>
      <c r="AH187" s="11">
        <f t="shared" si="32"/>
        <v>0.35333610882261113</v>
      </c>
      <c r="AI187" s="11">
        <f t="shared" si="33"/>
        <v>0.14097970668696339</v>
      </c>
      <c r="AJ187" s="11">
        <f t="shared" si="34"/>
        <v>0.47673321565978749</v>
      </c>
      <c r="AK187" s="11">
        <f t="shared" si="35"/>
        <v>2.8950968830638021E-2</v>
      </c>
      <c r="AL187" s="3">
        <v>1.7204089247052137</v>
      </c>
      <c r="AM187" s="3">
        <v>8.2739088232309979E-2</v>
      </c>
      <c r="AN187" s="3">
        <v>0.31906673633209159</v>
      </c>
      <c r="AO187" s="3">
        <v>0.13291477309928415</v>
      </c>
      <c r="AP187" s="3">
        <v>0.12661168604249615</v>
      </c>
      <c r="AQ187" s="3">
        <v>0.66348933369756546</v>
      </c>
      <c r="AR187" s="3">
        <v>5.2031547272953617E-3</v>
      </c>
      <c r="AS187" s="3">
        <v>0.89520260089921677</v>
      </c>
      <c r="AT187" s="3">
        <v>5.4363702264527178E-2</v>
      </c>
    </row>
    <row r="188" spans="2:46" x14ac:dyDescent="0.2">
      <c r="B188" t="s">
        <v>604</v>
      </c>
      <c r="C188" s="26">
        <v>44762</v>
      </c>
      <c r="D188" s="69">
        <v>0.73037399999999997</v>
      </c>
      <c r="E188" s="69">
        <v>55.427100000000003</v>
      </c>
      <c r="F188" s="69">
        <v>18.2761</v>
      </c>
      <c r="G188" s="69">
        <v>25.416699999999999</v>
      </c>
      <c r="H188" s="69">
        <v>4.3589999999999997E-2</v>
      </c>
      <c r="I188" s="69">
        <v>-5.1200000000000004E-3</v>
      </c>
      <c r="J188" s="69">
        <v>8.8331000000000007E-2</v>
      </c>
      <c r="K188" s="69">
        <v>9.8849999999999997E-3</v>
      </c>
      <c r="L188" s="69">
        <v>5.5070000000000001E-2</v>
      </c>
      <c r="M188" s="69">
        <v>100.042</v>
      </c>
      <c r="O188" t="s">
        <v>170</v>
      </c>
      <c r="P188" s="64">
        <v>35</v>
      </c>
      <c r="Q188" t="s">
        <v>335</v>
      </c>
      <c r="R188" s="22" t="s">
        <v>331</v>
      </c>
      <c r="S188" s="26">
        <v>44609</v>
      </c>
      <c r="T188" s="69">
        <v>47.774799999999999</v>
      </c>
      <c r="U188" s="69">
        <v>2.7381099999999998</v>
      </c>
      <c r="V188" s="69">
        <v>4.7380399999999998</v>
      </c>
      <c r="W188" s="69">
        <v>1.0423E-2</v>
      </c>
      <c r="X188" s="69">
        <v>5.948881074929635</v>
      </c>
      <c r="Y188" s="69">
        <v>2.3722565424111806</v>
      </c>
      <c r="Z188" s="69">
        <v>12.689299999999999</v>
      </c>
      <c r="AA188" s="69">
        <v>0.162686</v>
      </c>
      <c r="AB188" s="69">
        <v>22.2471</v>
      </c>
      <c r="AC188" s="69">
        <v>0.51463000000000003</v>
      </c>
      <c r="AD188" s="69">
        <f t="shared" si="30"/>
        <v>99.196226617340812</v>
      </c>
      <c r="AF188" s="11">
        <f t="shared" si="31"/>
        <v>0.73675125558155152</v>
      </c>
      <c r="AG188" s="11"/>
      <c r="AH188" s="11">
        <f t="shared" si="32"/>
        <v>0.37352122674350258</v>
      </c>
      <c r="AI188" s="11">
        <f t="shared" si="33"/>
        <v>0.1361834029863323</v>
      </c>
      <c r="AJ188" s="11">
        <f t="shared" si="34"/>
        <v>0.47059582544213008</v>
      </c>
      <c r="AK188" s="11">
        <f t="shared" si="35"/>
        <v>1.9699544828034991E-2</v>
      </c>
      <c r="AL188" s="3">
        <v>1.8017306932552224</v>
      </c>
      <c r="AM188" s="3">
        <v>7.7666504323962979E-2</v>
      </c>
      <c r="AN188" s="3">
        <v>0.21058130613261722</v>
      </c>
      <c r="AO188" s="3">
        <v>0.1875985329673833</v>
      </c>
      <c r="AP188" s="3">
        <v>6.7318565222056787E-2</v>
      </c>
      <c r="AQ188" s="3">
        <v>0.71343357240002803</v>
      </c>
      <c r="AR188" s="3">
        <v>5.1961289521330299E-3</v>
      </c>
      <c r="AS188" s="3">
        <v>0.89884814265795698</v>
      </c>
      <c r="AT188" s="3">
        <v>3.7626554088639824E-2</v>
      </c>
    </row>
    <row r="189" spans="2:46" x14ac:dyDescent="0.2">
      <c r="B189" t="s">
        <v>604</v>
      </c>
      <c r="C189" s="26">
        <v>44762</v>
      </c>
      <c r="D189" s="69">
        <v>0.72869499999999998</v>
      </c>
      <c r="E189" s="69">
        <v>55.159100000000002</v>
      </c>
      <c r="F189" s="69">
        <v>18.3569</v>
      </c>
      <c r="G189" s="69">
        <v>25.4146</v>
      </c>
      <c r="H189" s="69">
        <v>4.2417999999999997E-2</v>
      </c>
      <c r="I189" s="69">
        <v>4.0260000000000001E-3</v>
      </c>
      <c r="J189" s="69">
        <v>6.8187999999999999E-2</v>
      </c>
      <c r="K189" s="69">
        <v>1.4076E-2</v>
      </c>
      <c r="L189" s="69">
        <v>4.0596E-2</v>
      </c>
      <c r="M189" s="69">
        <v>99.828599999999994</v>
      </c>
      <c r="O189" t="s">
        <v>170</v>
      </c>
      <c r="P189" s="64">
        <v>35</v>
      </c>
      <c r="Q189" t="s">
        <v>335</v>
      </c>
      <c r="R189" s="22" t="s">
        <v>331</v>
      </c>
      <c r="S189" s="26">
        <v>44609</v>
      </c>
      <c r="T189" s="69">
        <v>44.508400000000002</v>
      </c>
      <c r="U189" s="69">
        <v>3.66092</v>
      </c>
      <c r="V189" s="69">
        <v>7.5395500000000002</v>
      </c>
      <c r="W189" s="69">
        <v>8.4259999999999995E-3</v>
      </c>
      <c r="X189" s="69">
        <v>4.6753448595140918</v>
      </c>
      <c r="Y189" s="69">
        <v>3.7362071884773465</v>
      </c>
      <c r="Z189" s="69">
        <v>11.5397</v>
      </c>
      <c r="AA189" s="69">
        <v>0.148538</v>
      </c>
      <c r="AB189" s="69">
        <v>22.279699999999998</v>
      </c>
      <c r="AC189" s="69">
        <v>0.56073099999999998</v>
      </c>
      <c r="AD189" s="69">
        <f t="shared" si="30"/>
        <v>98.657517047991433</v>
      </c>
      <c r="AF189" s="11">
        <f t="shared" si="31"/>
        <v>0.71908183770006395</v>
      </c>
      <c r="AG189" s="11"/>
      <c r="AH189" s="11">
        <f t="shared" si="32"/>
        <v>0.35105007770871377</v>
      </c>
      <c r="AI189" s="11">
        <f t="shared" si="33"/>
        <v>0.13970903035932969</v>
      </c>
      <c r="AJ189" s="11">
        <f t="shared" si="34"/>
        <v>0.48705828459738026</v>
      </c>
      <c r="AK189" s="11">
        <f t="shared" si="35"/>
        <v>2.2182607334576217E-2</v>
      </c>
      <c r="AL189" s="3">
        <v>1.6930850367137786</v>
      </c>
      <c r="AM189" s="3">
        <v>0.10474152564251067</v>
      </c>
      <c r="AN189" s="3">
        <v>0.3379965813006216</v>
      </c>
      <c r="AO189" s="3">
        <v>0.14871459444839538</v>
      </c>
      <c r="AP189" s="3">
        <v>0.10694240325327509</v>
      </c>
      <c r="AQ189" s="3">
        <v>0.65441943028202731</v>
      </c>
      <c r="AR189" s="3">
        <v>4.7853433163259724E-3</v>
      </c>
      <c r="AS189" s="3">
        <v>0.90796278183660206</v>
      </c>
      <c r="AT189" s="3">
        <v>4.135230320646345E-2</v>
      </c>
    </row>
    <row r="190" spans="2:46" x14ac:dyDescent="0.2">
      <c r="B190" t="s">
        <v>605</v>
      </c>
      <c r="C190" s="26">
        <v>44845</v>
      </c>
      <c r="D190" s="69">
        <v>0.79415100000000005</v>
      </c>
      <c r="E190" s="69">
        <v>55.418599999999998</v>
      </c>
      <c r="F190" s="69">
        <v>18.436299999999999</v>
      </c>
      <c r="G190" s="69">
        <v>25.700700000000001</v>
      </c>
      <c r="H190" s="69">
        <v>3.4927E-2</v>
      </c>
      <c r="I190" s="69">
        <v>-3.8000000000000002E-4</v>
      </c>
      <c r="J190" s="69">
        <v>7.4521000000000004E-2</v>
      </c>
      <c r="K190" s="69">
        <v>1.9612000000000001E-2</v>
      </c>
      <c r="L190" s="69">
        <v>5.5889000000000001E-2</v>
      </c>
      <c r="M190" s="69">
        <v>100.53400000000001</v>
      </c>
      <c r="O190" t="s">
        <v>170</v>
      </c>
      <c r="P190" s="64">
        <v>35</v>
      </c>
      <c r="Q190" t="s">
        <v>335</v>
      </c>
      <c r="R190" s="22" t="s">
        <v>331</v>
      </c>
      <c r="S190" s="26">
        <v>44609</v>
      </c>
      <c r="T190" s="69">
        <v>46.712499999999999</v>
      </c>
      <c r="U190" s="69">
        <v>2.76518</v>
      </c>
      <c r="V190" s="69">
        <v>5.5852599999999999</v>
      </c>
      <c r="W190" s="69">
        <v>1.1641E-2</v>
      </c>
      <c r="X190" s="69">
        <v>4.4270465349909776</v>
      </c>
      <c r="Y190" s="69">
        <v>3.8425541992156629</v>
      </c>
      <c r="Z190" s="69">
        <v>13.0594</v>
      </c>
      <c r="AA190" s="69">
        <v>0.142091</v>
      </c>
      <c r="AB190" s="69">
        <v>22.3491</v>
      </c>
      <c r="AC190" s="69">
        <v>0.40886299999999998</v>
      </c>
      <c r="AD190" s="69">
        <f t="shared" si="30"/>
        <v>99.303635734206637</v>
      </c>
      <c r="AF190" s="11">
        <f t="shared" si="31"/>
        <v>0.74702262148523702</v>
      </c>
      <c r="AG190" s="11"/>
      <c r="AH190" s="11">
        <f t="shared" si="32"/>
        <v>0.38235943495629932</v>
      </c>
      <c r="AI190" s="11">
        <f t="shared" si="33"/>
        <v>0.13184844013405414</v>
      </c>
      <c r="AJ190" s="11">
        <f t="shared" si="34"/>
        <v>0.47022494775382373</v>
      </c>
      <c r="AK190" s="11">
        <f t="shared" si="35"/>
        <v>1.5567177155822858E-2</v>
      </c>
      <c r="AL190" s="3">
        <v>1.7578753690848812</v>
      </c>
      <c r="AM190" s="3">
        <v>7.826547853093925E-2</v>
      </c>
      <c r="AN190" s="3">
        <v>0.24770139803698357</v>
      </c>
      <c r="AO190" s="3">
        <v>0.13930676552100166</v>
      </c>
      <c r="AP190" s="3">
        <v>0.10880708382954582</v>
      </c>
      <c r="AQ190" s="3">
        <v>0.73266099623932535</v>
      </c>
      <c r="AR190" s="3">
        <v>4.5285616109024228E-3</v>
      </c>
      <c r="AS190" s="3">
        <v>0.90102517992599451</v>
      </c>
      <c r="AT190" s="3">
        <v>2.98291672204265E-2</v>
      </c>
    </row>
    <row r="191" spans="2:46" x14ac:dyDescent="0.2">
      <c r="B191" t="s">
        <v>605</v>
      </c>
      <c r="C191" s="26">
        <v>44845</v>
      </c>
      <c r="D191" s="69">
        <v>0.77834300000000001</v>
      </c>
      <c r="E191" s="69">
        <v>55.594799999999999</v>
      </c>
      <c r="F191" s="69">
        <v>18.4556</v>
      </c>
      <c r="G191" s="69">
        <v>25.5367</v>
      </c>
      <c r="H191" s="69">
        <v>3.2988999999999997E-2</v>
      </c>
      <c r="I191" s="69">
        <v>2.6099999999999999E-3</v>
      </c>
      <c r="J191" s="69">
        <v>7.1204000000000003E-2</v>
      </c>
      <c r="K191" s="69">
        <v>2.7314000000000001E-2</v>
      </c>
      <c r="L191" s="69">
        <v>5.8553000000000001E-2</v>
      </c>
      <c r="M191" s="69">
        <v>100.55800000000001</v>
      </c>
      <c r="O191" t="s">
        <v>170</v>
      </c>
      <c r="P191" s="64">
        <v>35</v>
      </c>
      <c r="Q191" t="s">
        <v>335</v>
      </c>
      <c r="R191" s="22" t="s">
        <v>331</v>
      </c>
      <c r="S191" s="26">
        <v>44609</v>
      </c>
      <c r="T191" s="69">
        <v>46.110100000000003</v>
      </c>
      <c r="U191" s="69">
        <v>3.2988599999999999</v>
      </c>
      <c r="V191" s="69">
        <v>6.21645</v>
      </c>
      <c r="W191" s="69">
        <v>2.4970000000000001E-3</v>
      </c>
      <c r="X191" s="69">
        <v>5.2240548391731494</v>
      </c>
      <c r="Y191" s="69">
        <v>3.153666536760193</v>
      </c>
      <c r="Z191" s="69">
        <v>12.0832</v>
      </c>
      <c r="AA191" s="69">
        <v>0.13831599999999999</v>
      </c>
      <c r="AB191" s="69">
        <v>22.471699999999998</v>
      </c>
      <c r="AC191" s="69">
        <v>0.52183900000000005</v>
      </c>
      <c r="AD191" s="69">
        <f t="shared" si="30"/>
        <v>99.220683375933348</v>
      </c>
      <c r="AF191" s="11">
        <f t="shared" si="31"/>
        <v>0.72768147304902275</v>
      </c>
      <c r="AG191" s="11"/>
      <c r="AH191" s="11">
        <f t="shared" si="32"/>
        <v>0.36057649040836842</v>
      </c>
      <c r="AI191" s="11">
        <f t="shared" si="33"/>
        <v>0.13728247030196331</v>
      </c>
      <c r="AJ191" s="11">
        <f t="shared" si="34"/>
        <v>0.48189055347416115</v>
      </c>
      <c r="AK191" s="11">
        <f t="shared" si="35"/>
        <v>2.0250485815507178E-2</v>
      </c>
      <c r="AL191" s="3">
        <v>1.7420438456319158</v>
      </c>
      <c r="AM191" s="3">
        <v>9.3738666325355408E-2</v>
      </c>
      <c r="AN191" s="3">
        <v>0.27678054189103424</v>
      </c>
      <c r="AO191" s="3">
        <v>0.1650341787279985</v>
      </c>
      <c r="AP191" s="3">
        <v>8.9652207195352163E-2</v>
      </c>
      <c r="AQ191" s="3">
        <v>0.68056538991046645</v>
      </c>
      <c r="AR191" s="3">
        <v>4.4256205835475054E-3</v>
      </c>
      <c r="AS191" s="3">
        <v>0.90953803462862026</v>
      </c>
      <c r="AT191" s="3">
        <v>3.8221515105709057E-2</v>
      </c>
    </row>
    <row r="192" spans="2:46" x14ac:dyDescent="0.2">
      <c r="B192" t="s">
        <v>605</v>
      </c>
      <c r="C192" s="26">
        <v>44845</v>
      </c>
      <c r="D192" s="69">
        <v>0.78766899999999995</v>
      </c>
      <c r="E192" s="69">
        <v>55.430799999999998</v>
      </c>
      <c r="F192" s="69">
        <v>18.4377</v>
      </c>
      <c r="G192" s="69">
        <v>25.656199999999998</v>
      </c>
      <c r="H192" s="69">
        <v>2.8981E-2</v>
      </c>
      <c r="I192" s="69">
        <v>1.55E-4</v>
      </c>
      <c r="J192" s="69">
        <v>6.6241999999999995E-2</v>
      </c>
      <c r="K192" s="69">
        <v>2.4294E-2</v>
      </c>
      <c r="L192" s="69">
        <v>5.0719E-2</v>
      </c>
      <c r="M192" s="69">
        <v>100.483</v>
      </c>
      <c r="O192" t="s">
        <v>170</v>
      </c>
      <c r="P192" s="64">
        <v>35</v>
      </c>
      <c r="Q192" t="s">
        <v>335</v>
      </c>
      <c r="R192" s="22" t="s">
        <v>331</v>
      </c>
      <c r="S192" s="26">
        <v>44609</v>
      </c>
      <c r="T192" s="69">
        <v>45.732199999999999</v>
      </c>
      <c r="U192" s="69">
        <v>2.8820999999999999</v>
      </c>
      <c r="V192" s="69">
        <v>6.9013900000000001</v>
      </c>
      <c r="W192" s="69">
        <v>0.14719199999999999</v>
      </c>
      <c r="X192" s="69">
        <v>4.1686041014141368</v>
      </c>
      <c r="Y192" s="69">
        <v>3.492383515276106</v>
      </c>
      <c r="Z192" s="69">
        <v>12.4278</v>
      </c>
      <c r="AA192" s="69">
        <v>0.12876199999999999</v>
      </c>
      <c r="AB192" s="69">
        <v>22.569400000000002</v>
      </c>
      <c r="AC192" s="69">
        <v>0.50225399999999998</v>
      </c>
      <c r="AD192" s="69">
        <f t="shared" si="30"/>
        <v>98.952085616690226</v>
      </c>
      <c r="AF192" s="11">
        <f t="shared" si="31"/>
        <v>0.75189512510271528</v>
      </c>
      <c r="AG192" s="11"/>
      <c r="AH192" s="11">
        <f t="shared" si="32"/>
        <v>0.37127100651027917</v>
      </c>
      <c r="AI192" s="11">
        <f t="shared" si="33"/>
        <v>0.12469453760623596</v>
      </c>
      <c r="AJ192" s="11">
        <f t="shared" si="34"/>
        <v>0.48452237201910442</v>
      </c>
      <c r="AK192" s="11">
        <f t="shared" si="35"/>
        <v>1.9512083864380511E-2</v>
      </c>
      <c r="AL192" s="3">
        <v>1.7267799187316035</v>
      </c>
      <c r="AM192" s="3">
        <v>8.1849458126209154E-2</v>
      </c>
      <c r="AN192" s="3">
        <v>0.30710123181420135</v>
      </c>
      <c r="AO192" s="3">
        <v>0.13161600319150837</v>
      </c>
      <c r="AP192" s="3">
        <v>9.9224523892270849E-2</v>
      </c>
      <c r="AQ192" s="3">
        <v>0.69957459345485207</v>
      </c>
      <c r="AR192" s="3">
        <v>4.1175733934475638E-3</v>
      </c>
      <c r="AS192" s="3">
        <v>0.91297067500922946</v>
      </c>
      <c r="AT192" s="3">
        <v>3.6766022386676867E-2</v>
      </c>
    </row>
    <row r="193" spans="2:46" x14ac:dyDescent="0.2">
      <c r="B193" t="s">
        <v>606</v>
      </c>
      <c r="C193" s="26">
        <v>44845</v>
      </c>
      <c r="D193" s="69">
        <v>0.75474600000000003</v>
      </c>
      <c r="E193" s="69">
        <v>55.875100000000003</v>
      </c>
      <c r="F193" s="69">
        <v>18.598700000000001</v>
      </c>
      <c r="G193" s="69">
        <v>25.6111</v>
      </c>
      <c r="H193" s="69">
        <v>4.9627999999999999E-2</v>
      </c>
      <c r="I193" s="69">
        <v>6.8230000000000001E-3</v>
      </c>
      <c r="J193" s="69">
        <v>7.2969999999999993E-2</v>
      </c>
      <c r="K193" s="69">
        <v>3.1594999999999998E-2</v>
      </c>
      <c r="L193" s="69">
        <v>4.9792000000000003E-2</v>
      </c>
      <c r="M193" s="69">
        <v>101.05</v>
      </c>
      <c r="O193" t="s">
        <v>170</v>
      </c>
      <c r="P193" s="64">
        <v>35</v>
      </c>
      <c r="Q193" t="s">
        <v>335</v>
      </c>
      <c r="R193" s="22" t="s">
        <v>331</v>
      </c>
      <c r="S193" s="26">
        <v>44609</v>
      </c>
      <c r="T193" s="69">
        <v>45.8078</v>
      </c>
      <c r="U193" s="69">
        <v>2.6856300000000002</v>
      </c>
      <c r="V193" s="69">
        <v>6.7638400000000001</v>
      </c>
      <c r="W193" s="69">
        <v>0.29646299999999998</v>
      </c>
      <c r="X193" s="69">
        <v>4.0479535186566675</v>
      </c>
      <c r="Y193" s="69">
        <v>3.2323683925241253</v>
      </c>
      <c r="Z193" s="69">
        <v>12.632899999999999</v>
      </c>
      <c r="AA193" s="69">
        <v>9.8954E-2</v>
      </c>
      <c r="AB193" s="69">
        <v>22.618500000000001</v>
      </c>
      <c r="AC193" s="69">
        <v>0.51505199999999995</v>
      </c>
      <c r="AD193" s="69">
        <f t="shared" si="30"/>
        <v>98.699460911180807</v>
      </c>
      <c r="AF193" s="11">
        <f t="shared" si="31"/>
        <v>0.76401770672160063</v>
      </c>
      <c r="AG193" s="11"/>
      <c r="AH193" s="11">
        <f t="shared" si="32"/>
        <v>0.37693444697609979</v>
      </c>
      <c r="AI193" s="11">
        <f t="shared" si="33"/>
        <v>0.11810111084307702</v>
      </c>
      <c r="AJ193" s="11">
        <f t="shared" si="34"/>
        <v>0.4849797567015498</v>
      </c>
      <c r="AK193" s="11">
        <f t="shared" si="35"/>
        <v>1.998468547927329E-2</v>
      </c>
      <c r="AL193" s="3">
        <v>1.7324616187731479</v>
      </c>
      <c r="AM193" s="3">
        <v>7.6394524982618048E-2</v>
      </c>
      <c r="AN193" s="3">
        <v>0.30147243309852173</v>
      </c>
      <c r="AO193" s="3">
        <v>0.12801558817994541</v>
      </c>
      <c r="AP193" s="3">
        <v>9.1987165696397505E-2</v>
      </c>
      <c r="AQ193" s="3">
        <v>0.71228225284996849</v>
      </c>
      <c r="AR193" s="3">
        <v>3.1695403255839472E-3</v>
      </c>
      <c r="AS193" s="3">
        <v>0.91645238704307885</v>
      </c>
      <c r="AT193" s="3">
        <v>3.7764489050737808E-2</v>
      </c>
    </row>
    <row r="194" spans="2:46" x14ac:dyDescent="0.2">
      <c r="B194" t="s">
        <v>606</v>
      </c>
      <c r="C194" s="26">
        <v>44845</v>
      </c>
      <c r="D194" s="69">
        <v>0.75836400000000004</v>
      </c>
      <c r="E194" s="69">
        <v>55.636299999999999</v>
      </c>
      <c r="F194" s="69">
        <v>18.607900000000001</v>
      </c>
      <c r="G194" s="69">
        <v>25.667200000000001</v>
      </c>
      <c r="H194" s="69">
        <v>4.6424E-2</v>
      </c>
      <c r="I194" s="69">
        <v>-6.4000000000000005E-4</v>
      </c>
      <c r="J194" s="69">
        <v>7.1340000000000001E-2</v>
      </c>
      <c r="K194" s="69">
        <v>2.8497999999999999E-2</v>
      </c>
      <c r="L194" s="69">
        <v>4.657E-2</v>
      </c>
      <c r="M194" s="69">
        <v>100.86199999999999</v>
      </c>
      <c r="O194" t="s">
        <v>170</v>
      </c>
      <c r="P194" s="64">
        <v>35</v>
      </c>
      <c r="Q194" t="s">
        <v>335</v>
      </c>
      <c r="R194" s="22" t="s">
        <v>331</v>
      </c>
      <c r="S194" s="26">
        <v>44609</v>
      </c>
      <c r="T194" s="69">
        <v>47.964399999999998</v>
      </c>
      <c r="U194" s="69">
        <v>2.0988699999999998</v>
      </c>
      <c r="V194" s="69">
        <v>5.25312</v>
      </c>
      <c r="W194" s="69">
        <v>0.159946</v>
      </c>
      <c r="X194" s="69">
        <v>3.8598593449541889</v>
      </c>
      <c r="Y194" s="69">
        <v>3.132513995158424</v>
      </c>
      <c r="Z194" s="69">
        <v>13.6991</v>
      </c>
      <c r="AA194" s="69">
        <v>0.11948499999999999</v>
      </c>
      <c r="AB194" s="69">
        <v>22.6907</v>
      </c>
      <c r="AC194" s="69">
        <v>0.48011399999999999</v>
      </c>
      <c r="AD194" s="69">
        <f t="shared" si="30"/>
        <v>99.458108340112616</v>
      </c>
      <c r="AF194" s="11">
        <f t="shared" si="31"/>
        <v>0.78526801751250164</v>
      </c>
      <c r="AG194" s="11"/>
      <c r="AH194" s="11">
        <f t="shared" si="32"/>
        <v>0.3977294834941677</v>
      </c>
      <c r="AI194" s="11">
        <f t="shared" si="33"/>
        <v>0.11073006295600575</v>
      </c>
      <c r="AJ194" s="11">
        <f t="shared" si="34"/>
        <v>0.47341355140589997</v>
      </c>
      <c r="AK194" s="11">
        <f t="shared" si="35"/>
        <v>1.8126902143926687E-2</v>
      </c>
      <c r="AL194" s="3">
        <v>1.7916804146252505</v>
      </c>
      <c r="AM194" s="3">
        <v>5.8968344857338602E-2</v>
      </c>
      <c r="AN194" s="3">
        <v>0.23125383564200275</v>
      </c>
      <c r="AO194" s="3">
        <v>0.12056358705110752</v>
      </c>
      <c r="AP194" s="3">
        <v>8.8047443173792816E-2</v>
      </c>
      <c r="AQ194" s="3">
        <v>0.76288389013259972</v>
      </c>
      <c r="AR194" s="3">
        <v>3.7800161727048636E-3</v>
      </c>
      <c r="AS194" s="3">
        <v>0.90805330438450749</v>
      </c>
      <c r="AT194" s="3">
        <v>3.4769163960696257E-2</v>
      </c>
    </row>
    <row r="195" spans="2:46" x14ac:dyDescent="0.2">
      <c r="B195" t="s">
        <v>607</v>
      </c>
      <c r="C195" s="26">
        <v>44845</v>
      </c>
      <c r="D195" s="69">
        <v>0.74582800000000005</v>
      </c>
      <c r="E195" s="69">
        <v>55.399799999999999</v>
      </c>
      <c r="F195" s="69">
        <v>18.509399999999999</v>
      </c>
      <c r="G195" s="69">
        <v>25.478300000000001</v>
      </c>
      <c r="H195" s="69">
        <v>5.5745000000000003E-2</v>
      </c>
      <c r="I195" s="69">
        <v>-1.5499999999999999E-3</v>
      </c>
      <c r="J195" s="69">
        <v>7.3455999999999994E-2</v>
      </c>
      <c r="K195" s="69">
        <v>1.6813999999999999E-2</v>
      </c>
      <c r="L195" s="69">
        <v>5.3599000000000001E-2</v>
      </c>
      <c r="M195" s="69">
        <v>100.331</v>
      </c>
      <c r="O195" t="s">
        <v>186</v>
      </c>
      <c r="P195" s="64">
        <v>39</v>
      </c>
      <c r="Q195" t="s">
        <v>187</v>
      </c>
      <c r="R195" s="22" t="s">
        <v>98</v>
      </c>
      <c r="S195" s="26">
        <v>44763</v>
      </c>
      <c r="T195" s="69">
        <v>43.993400000000001</v>
      </c>
      <c r="U195" s="69">
        <v>3.47159</v>
      </c>
      <c r="V195" s="69">
        <v>7.8797199999999998</v>
      </c>
      <c r="W195" s="69">
        <v>3.1419999999999998E-3</v>
      </c>
      <c r="X195" s="69">
        <v>3.3572412417471496</v>
      </c>
      <c r="Y195" s="69">
        <v>4.7931656472191912</v>
      </c>
      <c r="Z195" s="69">
        <v>11.47</v>
      </c>
      <c r="AA195" s="69">
        <v>0.16492799999999999</v>
      </c>
      <c r="AB195" s="69">
        <v>22.2347</v>
      </c>
      <c r="AC195" s="69">
        <v>0.70786300000000002</v>
      </c>
      <c r="AD195" s="69">
        <f t="shared" ref="AD195:AD258" si="36">SUM(T195:AC195)</f>
        <v>98.075749888966342</v>
      </c>
      <c r="AF195" s="11">
        <f t="shared" ref="AF195:AF258" si="37">AQ195/(AQ195+AP195+AO195)</f>
        <v>0.7272247710901748</v>
      </c>
      <c r="AG195" s="11"/>
      <c r="AH195" s="11">
        <f t="shared" si="32"/>
        <v>0.35007167192152794</v>
      </c>
      <c r="AI195" s="11">
        <f t="shared" si="33"/>
        <v>0.13416819613331968</v>
      </c>
      <c r="AJ195" s="11">
        <f t="shared" si="34"/>
        <v>0.48766531329643348</v>
      </c>
      <c r="AK195" s="11">
        <f t="shared" si="35"/>
        <v>2.8094818648718864E-2</v>
      </c>
      <c r="AL195" s="3">
        <v>1.6801473735504415</v>
      </c>
      <c r="AM195" s="3">
        <v>9.9719512445657008E-2</v>
      </c>
      <c r="AN195" s="3">
        <v>0.35465062394963143</v>
      </c>
      <c r="AO195" s="3">
        <v>0.10721253158119144</v>
      </c>
      <c r="AP195" s="3">
        <v>0.13774139808169292</v>
      </c>
      <c r="AQ195" s="3">
        <v>0.65305257423363328</v>
      </c>
      <c r="AR195" s="3">
        <v>5.3344909459903701E-3</v>
      </c>
      <c r="AS195" s="3">
        <v>0.90973110296132609</v>
      </c>
      <c r="AT195" s="3">
        <v>5.2410392250435187E-2</v>
      </c>
    </row>
    <row r="196" spans="2:46" x14ac:dyDescent="0.2">
      <c r="B196" t="s">
        <v>607</v>
      </c>
      <c r="C196" s="26">
        <v>44845</v>
      </c>
      <c r="D196" s="69">
        <v>0.75016700000000003</v>
      </c>
      <c r="E196" s="69">
        <v>55.385399999999997</v>
      </c>
      <c r="F196" s="69">
        <v>18.464400000000001</v>
      </c>
      <c r="G196" s="69">
        <v>25.505400000000002</v>
      </c>
      <c r="H196" s="69">
        <v>5.3152999999999999E-2</v>
      </c>
      <c r="I196" s="69">
        <v>5.195E-3</v>
      </c>
      <c r="J196" s="69">
        <v>7.7799999999999994E-2</v>
      </c>
      <c r="K196" s="69">
        <v>2.2459E-2</v>
      </c>
      <c r="L196" s="69">
        <v>4.7646000000000001E-2</v>
      </c>
      <c r="M196" s="69">
        <v>100.312</v>
      </c>
      <c r="O196" t="s">
        <v>186</v>
      </c>
      <c r="P196" s="64">
        <v>39</v>
      </c>
      <c r="Q196" t="s">
        <v>432</v>
      </c>
      <c r="R196" s="22" t="s">
        <v>355</v>
      </c>
      <c r="S196" s="26">
        <v>44763</v>
      </c>
      <c r="T196" s="69">
        <v>47.0869</v>
      </c>
      <c r="U196" s="69">
        <v>2.7837499999999999</v>
      </c>
      <c r="V196" s="69">
        <v>5.0535100000000002</v>
      </c>
      <c r="W196" s="69">
        <v>-6.5500000000000003E-3</v>
      </c>
      <c r="X196" s="69">
        <v>5.3826460821931859</v>
      </c>
      <c r="Y196" s="69">
        <v>2.7633414560512888</v>
      </c>
      <c r="Z196" s="69">
        <v>13.122999999999999</v>
      </c>
      <c r="AA196" s="69">
        <v>0.15468899999999999</v>
      </c>
      <c r="AB196" s="69">
        <v>21.8201</v>
      </c>
      <c r="AC196" s="69">
        <v>0.41077399999999997</v>
      </c>
      <c r="AD196" s="69">
        <f t="shared" si="36"/>
        <v>98.572160538244475</v>
      </c>
      <c r="AF196" s="11">
        <f t="shared" si="37"/>
        <v>0.74831161183444039</v>
      </c>
      <c r="AG196" s="11"/>
      <c r="AH196" s="11">
        <f t="shared" si="32"/>
        <v>0.38780529781302375</v>
      </c>
      <c r="AI196" s="11">
        <f t="shared" si="33"/>
        <v>0.13303197926713869</v>
      </c>
      <c r="AJ196" s="11">
        <f t="shared" si="34"/>
        <v>0.46337690730244457</v>
      </c>
      <c r="AK196" s="11">
        <f t="shared" si="35"/>
        <v>1.5785815617393013E-2</v>
      </c>
      <c r="AL196" s="3">
        <v>1.7838608910961302</v>
      </c>
      <c r="AM196" s="3">
        <v>7.9320050637986514E-2</v>
      </c>
      <c r="AN196" s="3">
        <v>0.22562338325214656</v>
      </c>
      <c r="AO196" s="3">
        <v>0.17051392903152404</v>
      </c>
      <c r="AP196" s="3">
        <v>7.877304545997911E-2</v>
      </c>
      <c r="AQ196" s="3">
        <v>0.74117180792766491</v>
      </c>
      <c r="AR196" s="3">
        <v>4.9631689223693419E-3</v>
      </c>
      <c r="AS196" s="3">
        <v>0.88560394113767316</v>
      </c>
      <c r="AT196" s="3">
        <v>3.0169782534525822E-2</v>
      </c>
    </row>
    <row r="197" spans="2:46" x14ac:dyDescent="0.2">
      <c r="B197" t="s">
        <v>608</v>
      </c>
      <c r="C197" s="26">
        <v>44845</v>
      </c>
      <c r="D197" s="69">
        <v>0.753695</v>
      </c>
      <c r="E197" s="69">
        <v>55.455500000000001</v>
      </c>
      <c r="F197" s="69">
        <v>18.3857</v>
      </c>
      <c r="G197" s="69">
        <v>25.745200000000001</v>
      </c>
      <c r="H197" s="69">
        <v>4.1718999999999999E-2</v>
      </c>
      <c r="I197" s="69">
        <v>4.35E-4</v>
      </c>
      <c r="J197" s="69">
        <v>7.8572000000000003E-2</v>
      </c>
      <c r="K197" s="69">
        <v>3.372E-3</v>
      </c>
      <c r="L197" s="69">
        <v>5.1748000000000002E-2</v>
      </c>
      <c r="M197" s="69">
        <v>100.51600000000001</v>
      </c>
      <c r="O197" t="s">
        <v>186</v>
      </c>
      <c r="P197" s="64">
        <v>39</v>
      </c>
      <c r="Q197" t="s">
        <v>328</v>
      </c>
      <c r="R197" s="22" t="s">
        <v>329</v>
      </c>
      <c r="S197" s="26">
        <v>44763</v>
      </c>
      <c r="T197" s="69">
        <v>47.175699999999999</v>
      </c>
      <c r="U197" s="69">
        <v>2.2356699999999998</v>
      </c>
      <c r="V197" s="69">
        <v>5.5183799999999996</v>
      </c>
      <c r="W197" s="69">
        <v>0.15445200000000001</v>
      </c>
      <c r="X197" s="69">
        <v>3.7145809174446196</v>
      </c>
      <c r="Y197" s="69">
        <v>3.36697984059338</v>
      </c>
      <c r="Z197" s="69">
        <v>13.465299999999999</v>
      </c>
      <c r="AA197" s="69">
        <v>0.11466</v>
      </c>
      <c r="AB197" s="69">
        <v>22.317699999999999</v>
      </c>
      <c r="AC197" s="69">
        <v>0.52521799999999996</v>
      </c>
      <c r="AD197" s="69">
        <f t="shared" si="36"/>
        <v>98.588640758037997</v>
      </c>
      <c r="AF197" s="11">
        <f t="shared" si="37"/>
        <v>0.78067934406121831</v>
      </c>
      <c r="AG197" s="11"/>
      <c r="AH197" s="11">
        <f t="shared" si="32"/>
        <v>0.3956404380594738</v>
      </c>
      <c r="AI197" s="11">
        <f t="shared" si="33"/>
        <v>0.11306336330646247</v>
      </c>
      <c r="AJ197" s="11">
        <f t="shared" si="34"/>
        <v>0.47122803138392383</v>
      </c>
      <c r="AK197" s="11">
        <f t="shared" si="35"/>
        <v>2.0068167250139914E-2</v>
      </c>
      <c r="AL197" s="3">
        <v>1.778546713575927</v>
      </c>
      <c r="AM197" s="3">
        <v>6.3393756937896464E-2</v>
      </c>
      <c r="AN197" s="3">
        <v>0.24518202030214037</v>
      </c>
      <c r="AO197" s="3">
        <v>0.11710080976756521</v>
      </c>
      <c r="AP197" s="3">
        <v>9.5514572953960014E-2</v>
      </c>
      <c r="AQ197" s="3">
        <v>0.75681169568768714</v>
      </c>
      <c r="AR197" s="3">
        <v>3.6609820601103886E-3</v>
      </c>
      <c r="AS197" s="3">
        <v>0.90140150293137689</v>
      </c>
      <c r="AT197" s="3">
        <v>3.8387945783336277E-2</v>
      </c>
    </row>
    <row r="198" spans="2:46" x14ac:dyDescent="0.2">
      <c r="B198" t="s">
        <v>608</v>
      </c>
      <c r="C198" s="26">
        <v>44845</v>
      </c>
      <c r="D198" s="69">
        <v>0.724638</v>
      </c>
      <c r="E198" s="69">
        <v>55.6631</v>
      </c>
      <c r="F198" s="69">
        <v>18.474799999999998</v>
      </c>
      <c r="G198" s="69">
        <v>25.7699</v>
      </c>
      <c r="H198" s="69">
        <v>3.9434999999999998E-2</v>
      </c>
      <c r="I198" s="69">
        <v>8.0689999999999998E-3</v>
      </c>
      <c r="J198" s="69">
        <v>8.2566000000000001E-2</v>
      </c>
      <c r="K198" s="69">
        <v>9.6810000000000004E-3</v>
      </c>
      <c r="L198" s="69">
        <v>5.2642000000000001E-2</v>
      </c>
      <c r="M198" s="69">
        <v>100.825</v>
      </c>
      <c r="O198" t="s">
        <v>186</v>
      </c>
      <c r="P198" s="64">
        <v>39</v>
      </c>
      <c r="Q198" t="s">
        <v>352</v>
      </c>
      <c r="R198" s="22" t="s">
        <v>349</v>
      </c>
      <c r="S198" s="26">
        <v>44763</v>
      </c>
      <c r="T198" s="69">
        <v>44.585599999999999</v>
      </c>
      <c r="U198" s="69">
        <v>2.77494</v>
      </c>
      <c r="V198" s="69">
        <v>7.1982100000000004</v>
      </c>
      <c r="W198" s="69">
        <v>1.9098E-2</v>
      </c>
      <c r="X198" s="69">
        <v>4.270869451147794</v>
      </c>
      <c r="Y198" s="69">
        <v>5.9742068729729212</v>
      </c>
      <c r="Z198" s="69">
        <v>10.3512</v>
      </c>
      <c r="AA198" s="69">
        <v>0.25601299999999999</v>
      </c>
      <c r="AB198" s="69">
        <v>21.8489</v>
      </c>
      <c r="AC198" s="69">
        <v>1.0550600000000001</v>
      </c>
      <c r="AD198" s="69">
        <f t="shared" si="36"/>
        <v>98.334097324120719</v>
      </c>
      <c r="AF198" s="11">
        <f t="shared" si="37"/>
        <v>0.65671701987935693</v>
      </c>
      <c r="AG198" s="11"/>
      <c r="AH198" s="11">
        <f t="shared" ref="AH198:AH261" si="38">AQ198/(AO198+AP198+AQ198+AS198+AR198+AT198)</f>
        <v>0.31385844713141581</v>
      </c>
      <c r="AI198" s="11">
        <f t="shared" ref="AI198:AI261" si="39">(AO198+AP198+AR198)/(AO198+AP198+AR198+AQ198+AS198+AT198)</f>
        <v>0.1684717331245732</v>
      </c>
      <c r="AJ198" s="11">
        <f t="shared" ref="AJ198:AJ261" si="40">AS198/(AO198+AP198+AQ198+AR198+AS198+AT198)</f>
        <v>0.47606882169953441</v>
      </c>
      <c r="AK198" s="11">
        <f t="shared" ref="AK198:AK261" si="41">AT198/(AO198+AP198+AQ198+AR198+AS198+AT198)</f>
        <v>4.1600998044476631E-2</v>
      </c>
      <c r="AL198" s="3">
        <v>1.7095095608953903</v>
      </c>
      <c r="AM198" s="3">
        <v>8.0024392078325124E-2</v>
      </c>
      <c r="AN198" s="3">
        <v>0.32526064887432404</v>
      </c>
      <c r="AO198" s="3">
        <v>0.13692929324644407</v>
      </c>
      <c r="AP198" s="3">
        <v>0.17236114661594093</v>
      </c>
      <c r="AQ198" s="3">
        <v>0.591687638787737</v>
      </c>
      <c r="AR198" s="3">
        <v>8.3133808600769337E-3</v>
      </c>
      <c r="AS198" s="3">
        <v>0.89748751255980574</v>
      </c>
      <c r="AT198" s="3">
        <v>7.8426426081956532E-2</v>
      </c>
    </row>
    <row r="199" spans="2:46" x14ac:dyDescent="0.2">
      <c r="B199" t="s">
        <v>609</v>
      </c>
      <c r="C199" s="26">
        <v>44845</v>
      </c>
      <c r="D199" s="69">
        <v>0.77795199999999998</v>
      </c>
      <c r="E199" s="69">
        <v>55.581899999999997</v>
      </c>
      <c r="F199" s="69">
        <v>18.514500000000002</v>
      </c>
      <c r="G199" s="69">
        <v>25.3856</v>
      </c>
      <c r="H199" s="69">
        <v>4.0955999999999999E-2</v>
      </c>
      <c r="I199" s="69">
        <v>-1.2999999999999999E-4</v>
      </c>
      <c r="J199" s="69">
        <v>7.5948000000000002E-2</v>
      </c>
      <c r="K199" s="69">
        <v>3.8517999999999997E-2</v>
      </c>
      <c r="L199" s="69">
        <v>6.9531999999999997E-2</v>
      </c>
      <c r="M199" s="69">
        <v>100.485</v>
      </c>
      <c r="O199" t="s">
        <v>186</v>
      </c>
      <c r="P199" s="64">
        <v>39</v>
      </c>
      <c r="Q199" t="s">
        <v>188</v>
      </c>
      <c r="R199" s="22" t="s">
        <v>98</v>
      </c>
      <c r="S199" s="26">
        <v>44763</v>
      </c>
      <c r="T199" s="69">
        <v>46.51</v>
      </c>
      <c r="U199" s="69">
        <v>2.34836</v>
      </c>
      <c r="V199" s="69">
        <v>5.83969</v>
      </c>
      <c r="W199" s="69">
        <v>4.4572000000000001E-2</v>
      </c>
      <c r="X199" s="69">
        <v>2.9591340861088073</v>
      </c>
      <c r="Y199" s="69">
        <v>4.3768127619296067</v>
      </c>
      <c r="Z199" s="69">
        <v>12.9351</v>
      </c>
      <c r="AA199" s="69">
        <v>0.141594</v>
      </c>
      <c r="AB199" s="69">
        <v>22.363800000000001</v>
      </c>
      <c r="AC199" s="69">
        <v>0.65633200000000003</v>
      </c>
      <c r="AD199" s="69">
        <f t="shared" si="36"/>
        <v>98.175394848038408</v>
      </c>
      <c r="AF199" s="11">
        <f t="shared" si="37"/>
        <v>0.76976542005802429</v>
      </c>
      <c r="AG199" s="11"/>
      <c r="AH199" s="11">
        <f t="shared" si="38"/>
        <v>0.38259469023994541</v>
      </c>
      <c r="AI199" s="11">
        <f t="shared" si="39"/>
        <v>0.11681213303005838</v>
      </c>
      <c r="AJ199" s="11">
        <f t="shared" si="40"/>
        <v>0.47534812895170037</v>
      </c>
      <c r="AK199" s="11">
        <f t="shared" si="41"/>
        <v>2.52450477782959E-2</v>
      </c>
      <c r="AL199" s="3">
        <v>1.762388729536366</v>
      </c>
      <c r="AM199" s="3">
        <v>6.6928626025846122E-2</v>
      </c>
      <c r="AN199" s="3">
        <v>0.26078058389530889</v>
      </c>
      <c r="AO199" s="3">
        <v>9.3761201396129618E-2</v>
      </c>
      <c r="AP199" s="3">
        <v>0.12479452552887486</v>
      </c>
      <c r="AQ199" s="3">
        <v>0.73071838724188298</v>
      </c>
      <c r="AR199" s="3">
        <v>4.5440066454661482E-3</v>
      </c>
      <c r="AS199" s="3">
        <v>0.90786837095986428</v>
      </c>
      <c r="AT199" s="3">
        <v>4.8215568770260654E-2</v>
      </c>
    </row>
    <row r="200" spans="2:46" x14ac:dyDescent="0.2">
      <c r="B200" t="s">
        <v>609</v>
      </c>
      <c r="C200" s="26">
        <v>44845</v>
      </c>
      <c r="D200" s="69">
        <v>0.723051</v>
      </c>
      <c r="E200" s="69">
        <v>55.299599999999998</v>
      </c>
      <c r="F200" s="69">
        <v>18.392800000000001</v>
      </c>
      <c r="G200" s="69">
        <v>25.366</v>
      </c>
      <c r="H200" s="69">
        <v>4.3048000000000003E-2</v>
      </c>
      <c r="I200" s="69">
        <v>1.812E-3</v>
      </c>
      <c r="J200" s="69">
        <v>8.5505999999999999E-2</v>
      </c>
      <c r="K200" s="69">
        <v>3.5123000000000001E-2</v>
      </c>
      <c r="L200" s="69">
        <v>6.3340999999999995E-2</v>
      </c>
      <c r="M200" s="69">
        <v>100.01</v>
      </c>
      <c r="O200" t="s">
        <v>186</v>
      </c>
      <c r="P200" s="64">
        <v>39</v>
      </c>
      <c r="Q200" t="s">
        <v>433</v>
      </c>
      <c r="R200" s="22" t="s">
        <v>355</v>
      </c>
      <c r="S200" s="26">
        <v>44763</v>
      </c>
      <c r="T200" s="69">
        <v>41.9011</v>
      </c>
      <c r="U200" s="69">
        <v>4.2621599999999997</v>
      </c>
      <c r="V200" s="69">
        <v>8.9527199999999993</v>
      </c>
      <c r="W200" s="69">
        <v>4.4701999999999999E-2</v>
      </c>
      <c r="X200" s="69">
        <v>3.4084281591718755</v>
      </c>
      <c r="Y200" s="69">
        <v>5.4417860686279971</v>
      </c>
      <c r="Z200" s="69">
        <v>11.0799</v>
      </c>
      <c r="AA200" s="69">
        <v>0.119107</v>
      </c>
      <c r="AB200" s="69">
        <v>21.907299999999999</v>
      </c>
      <c r="AC200" s="69">
        <v>0.58644200000000002</v>
      </c>
      <c r="AD200" s="69">
        <f t="shared" si="36"/>
        <v>97.703645227799882</v>
      </c>
      <c r="AF200" s="11">
        <f t="shared" si="37"/>
        <v>0.70400971569024451</v>
      </c>
      <c r="AG200" s="11"/>
      <c r="AH200" s="11">
        <f t="shared" si="38"/>
        <v>0.34290884219622597</v>
      </c>
      <c r="AI200" s="11">
        <f t="shared" si="39"/>
        <v>0.14626494282120295</v>
      </c>
      <c r="AJ200" s="11">
        <f t="shared" si="40"/>
        <v>0.48722407513831151</v>
      </c>
      <c r="AK200" s="11">
        <f t="shared" si="41"/>
        <v>2.3602139844259511E-2</v>
      </c>
      <c r="AL200" s="3">
        <v>1.6142476745287184</v>
      </c>
      <c r="AM200" s="3">
        <v>0.12349983058553314</v>
      </c>
      <c r="AN200" s="3">
        <v>0.40647125642539578</v>
      </c>
      <c r="AO200" s="3">
        <v>0.10979992444011578</v>
      </c>
      <c r="AP200" s="3">
        <v>0.15774965145370237</v>
      </c>
      <c r="AQ200" s="3">
        <v>0.63636379584991798</v>
      </c>
      <c r="AR200" s="3">
        <v>3.8861608382465399E-3</v>
      </c>
      <c r="AS200" s="3">
        <v>0.90418129756787591</v>
      </c>
      <c r="AT200" s="3">
        <v>4.3800408310494358E-2</v>
      </c>
    </row>
    <row r="201" spans="2:46" x14ac:dyDescent="0.2">
      <c r="B201" t="s">
        <v>609</v>
      </c>
      <c r="C201" s="26">
        <v>44845</v>
      </c>
      <c r="D201" s="69">
        <v>0.72070000000000001</v>
      </c>
      <c r="E201" s="69">
        <v>55.604900000000001</v>
      </c>
      <c r="F201" s="69">
        <v>18.477</v>
      </c>
      <c r="G201" s="69">
        <v>25.4192</v>
      </c>
      <c r="H201" s="69">
        <v>4.0204999999999998E-2</v>
      </c>
      <c r="I201" s="69">
        <v>3.9329999999999999E-3</v>
      </c>
      <c r="J201" s="69">
        <v>7.4943999999999997E-2</v>
      </c>
      <c r="K201" s="69">
        <v>3.9756E-2</v>
      </c>
      <c r="L201" s="69">
        <v>6.7197999999999994E-2</v>
      </c>
      <c r="M201" s="69">
        <v>100.44799999999999</v>
      </c>
      <c r="O201" t="s">
        <v>186</v>
      </c>
      <c r="P201" s="64">
        <v>39</v>
      </c>
      <c r="Q201" t="s">
        <v>189</v>
      </c>
      <c r="R201" s="22" t="s">
        <v>98</v>
      </c>
      <c r="S201" s="26">
        <v>44763</v>
      </c>
      <c r="T201" s="69">
        <v>45.446800000000003</v>
      </c>
      <c r="U201" s="69">
        <v>2.7775500000000002</v>
      </c>
      <c r="V201" s="69">
        <v>6.9296600000000002</v>
      </c>
      <c r="W201" s="69">
        <v>2.7969000000000001E-2</v>
      </c>
      <c r="X201" s="69">
        <v>3.3510848410361218</v>
      </c>
      <c r="Y201" s="69">
        <v>4.2577945326022393</v>
      </c>
      <c r="Z201" s="69">
        <v>12.4673</v>
      </c>
      <c r="AA201" s="69">
        <v>0.118524</v>
      </c>
      <c r="AB201" s="69">
        <v>21.927399999999999</v>
      </c>
      <c r="AC201" s="69">
        <v>0.67617899999999997</v>
      </c>
      <c r="AD201" s="69">
        <f t="shared" si="36"/>
        <v>97.980261373638356</v>
      </c>
      <c r="AF201" s="11">
        <f t="shared" si="37"/>
        <v>0.75578081381438245</v>
      </c>
      <c r="AG201" s="11"/>
      <c r="AH201" s="11">
        <f t="shared" si="38"/>
        <v>0.37552159803957713</v>
      </c>
      <c r="AI201" s="11">
        <f t="shared" si="39"/>
        <v>0.12337221693253285</v>
      </c>
      <c r="AJ201" s="11">
        <f t="shared" si="40"/>
        <v>0.47462071655453059</v>
      </c>
      <c r="AK201" s="11">
        <f t="shared" si="41"/>
        <v>2.6485468473359461E-2</v>
      </c>
      <c r="AL201" s="3">
        <v>1.7280545358059651</v>
      </c>
      <c r="AM201" s="3">
        <v>7.9434266321144462E-2</v>
      </c>
      <c r="AN201" s="3">
        <v>0.31052470278474609</v>
      </c>
      <c r="AO201" s="3">
        <v>0.10654736406876429</v>
      </c>
      <c r="AP201" s="3">
        <v>0.12182068407705503</v>
      </c>
      <c r="AQ201" s="3">
        <v>0.70672657612440248</v>
      </c>
      <c r="AR201" s="3">
        <v>3.8167979902923284E-3</v>
      </c>
      <c r="AS201" s="3">
        <v>0.89322977884468435</v>
      </c>
      <c r="AT201" s="3">
        <v>4.98452939829453E-2</v>
      </c>
    </row>
    <row r="202" spans="2:46" x14ac:dyDescent="0.2">
      <c r="B202" t="s">
        <v>605</v>
      </c>
      <c r="C202" s="26">
        <v>44838</v>
      </c>
      <c r="D202" s="69">
        <v>0.70170999999999994</v>
      </c>
      <c r="E202" s="69">
        <v>55.622399999999999</v>
      </c>
      <c r="F202" s="69">
        <v>18.606400000000001</v>
      </c>
      <c r="G202" s="69">
        <v>25.657599999999999</v>
      </c>
      <c r="H202" s="69">
        <v>3.5298000000000003E-2</v>
      </c>
      <c r="I202" s="69">
        <v>-3.0999999999999999E-3</v>
      </c>
      <c r="J202" s="69">
        <v>7.8578999999999996E-2</v>
      </c>
      <c r="K202" s="69">
        <v>1.6102999999999999E-2</v>
      </c>
      <c r="L202" s="69">
        <v>5.1457000000000003E-2</v>
      </c>
      <c r="M202" s="69">
        <v>100.76600000000001</v>
      </c>
      <c r="O202" t="s">
        <v>186</v>
      </c>
      <c r="P202" s="64">
        <v>39</v>
      </c>
      <c r="Q202" t="s">
        <v>434</v>
      </c>
      <c r="R202" s="22" t="s">
        <v>355</v>
      </c>
      <c r="S202" s="26">
        <v>44763</v>
      </c>
      <c r="T202" s="69">
        <v>40.452300000000001</v>
      </c>
      <c r="U202" s="69">
        <v>5.1176399999999997</v>
      </c>
      <c r="V202" s="69">
        <v>9.92544</v>
      </c>
      <c r="W202" s="69">
        <v>4.2119999999999996E-3</v>
      </c>
      <c r="X202" s="69">
        <v>3.7088016084492779</v>
      </c>
      <c r="Y202" s="69">
        <v>5.4764428555792257</v>
      </c>
      <c r="Z202" s="69">
        <v>10.3452</v>
      </c>
      <c r="AA202" s="69">
        <v>0.114636</v>
      </c>
      <c r="AB202" s="69">
        <v>21.872499999999999</v>
      </c>
      <c r="AC202" s="69">
        <v>0.58226500000000003</v>
      </c>
      <c r="AD202" s="69">
        <f t="shared" si="36"/>
        <v>97.599437464028526</v>
      </c>
      <c r="AF202" s="11">
        <f t="shared" si="37"/>
        <v>0.68107367810937147</v>
      </c>
      <c r="AG202" s="11"/>
      <c r="AH202" s="11">
        <f t="shared" si="38"/>
        <v>0.32604058586260581</v>
      </c>
      <c r="AI202" s="11">
        <f t="shared" si="39"/>
        <v>0.15472742823135446</v>
      </c>
      <c r="AJ202" s="11">
        <f t="shared" si="40"/>
        <v>0.4953683327040535</v>
      </c>
      <c r="AK202" s="11">
        <f t="shared" si="41"/>
        <v>2.3863653201986294E-2</v>
      </c>
      <c r="AL202" s="3">
        <v>1.5663713817672322</v>
      </c>
      <c r="AM202" s="3">
        <v>0.14904352740645618</v>
      </c>
      <c r="AN202" s="3">
        <v>0.45293030698194081</v>
      </c>
      <c r="AO202" s="3">
        <v>0.12008486511411186</v>
      </c>
      <c r="AP202" s="3">
        <v>0.15956303178173384</v>
      </c>
      <c r="AQ202" s="3">
        <v>0.5971937988226631</v>
      </c>
      <c r="AR202" s="3">
        <v>3.7593372160511979E-3</v>
      </c>
      <c r="AS202" s="3">
        <v>0.90734377636238928</v>
      </c>
      <c r="AT202" s="3">
        <v>4.3709974547421225E-2</v>
      </c>
    </row>
    <row r="203" spans="2:46" x14ac:dyDescent="0.2">
      <c r="B203" t="s">
        <v>605</v>
      </c>
      <c r="C203" s="26">
        <v>44838</v>
      </c>
      <c r="D203" s="69">
        <v>0.72574000000000005</v>
      </c>
      <c r="E203" s="69">
        <v>55.535899999999998</v>
      </c>
      <c r="F203" s="69">
        <v>18.623100000000001</v>
      </c>
      <c r="G203" s="69">
        <v>25.668399999999998</v>
      </c>
      <c r="H203" s="69">
        <v>3.4747E-2</v>
      </c>
      <c r="I203" s="69">
        <v>5.0650000000000001E-3</v>
      </c>
      <c r="J203" s="69">
        <v>7.2040999999999994E-2</v>
      </c>
      <c r="K203" s="69">
        <v>2.5193E-2</v>
      </c>
      <c r="L203" s="69">
        <v>4.7622999999999999E-2</v>
      </c>
      <c r="M203" s="69">
        <v>100.738</v>
      </c>
      <c r="O203" t="s">
        <v>186</v>
      </c>
      <c r="P203" s="64">
        <v>39</v>
      </c>
      <c r="Q203" t="s">
        <v>190</v>
      </c>
      <c r="R203" s="22" t="s">
        <v>98</v>
      </c>
      <c r="S203" s="26">
        <v>44763</v>
      </c>
      <c r="T203" s="69">
        <v>45.596200000000003</v>
      </c>
      <c r="U203" s="69">
        <v>2.6271200000000001</v>
      </c>
      <c r="V203" s="69">
        <v>6.9725099999999998</v>
      </c>
      <c r="W203" s="69">
        <v>4.0922E-2</v>
      </c>
      <c r="X203" s="69">
        <v>3.6923246719895655</v>
      </c>
      <c r="Y203" s="69">
        <v>4.1918739772441631</v>
      </c>
      <c r="Z203" s="69">
        <v>12.1844</v>
      </c>
      <c r="AA203" s="69">
        <v>0.14218900000000001</v>
      </c>
      <c r="AB203" s="69">
        <v>21.891500000000001</v>
      </c>
      <c r="AC203" s="69">
        <v>0.73338499999999995</v>
      </c>
      <c r="AD203" s="69">
        <f t="shared" si="36"/>
        <v>98.072424649233739</v>
      </c>
      <c r="AF203" s="11">
        <f t="shared" si="37"/>
        <v>0.74426064048366414</v>
      </c>
      <c r="AG203" s="11"/>
      <c r="AH203" s="11">
        <f t="shared" si="38"/>
        <v>0.36769531933690325</v>
      </c>
      <c r="AI203" s="11">
        <f t="shared" si="39"/>
        <v>0.1287833532077497</v>
      </c>
      <c r="AJ203" s="11">
        <f t="shared" si="40"/>
        <v>0.47474075377459901</v>
      </c>
      <c r="AK203" s="11">
        <f t="shared" si="41"/>
        <v>2.878057368074809E-2</v>
      </c>
      <c r="AL203" s="3">
        <v>1.7338468974475418</v>
      </c>
      <c r="AM203" s="3">
        <v>7.5137004017261755E-2</v>
      </c>
      <c r="AN203" s="3">
        <v>0.312464968634662</v>
      </c>
      <c r="AO203" s="3">
        <v>0.11740460439242829</v>
      </c>
      <c r="AP203" s="3">
        <v>0.11994233856502515</v>
      </c>
      <c r="AQ203" s="3">
        <v>0.69073445759947727</v>
      </c>
      <c r="AR203" s="3">
        <v>4.5791707233443007E-3</v>
      </c>
      <c r="AS203" s="3">
        <v>0.89182477941310412</v>
      </c>
      <c r="AT203" s="3">
        <v>5.4065779207154892E-2</v>
      </c>
    </row>
    <row r="204" spans="2:46" x14ac:dyDescent="0.2">
      <c r="B204" t="s">
        <v>605</v>
      </c>
      <c r="C204" s="26">
        <v>44838</v>
      </c>
      <c r="D204" s="69">
        <v>0.71637600000000001</v>
      </c>
      <c r="E204" s="69">
        <v>55.621899999999997</v>
      </c>
      <c r="F204" s="69">
        <v>18.524999999999999</v>
      </c>
      <c r="G204" s="69">
        <v>25.610600000000002</v>
      </c>
      <c r="H204" s="69">
        <v>3.9024000000000003E-2</v>
      </c>
      <c r="I204" s="69">
        <v>-1.9599999999999999E-3</v>
      </c>
      <c r="J204" s="69">
        <v>7.6913999999999996E-2</v>
      </c>
      <c r="K204" s="69">
        <v>1.7676000000000001E-2</v>
      </c>
      <c r="L204" s="69">
        <v>4.4639999999999999E-2</v>
      </c>
      <c r="M204" s="69">
        <v>100.65</v>
      </c>
      <c r="O204" t="s">
        <v>186</v>
      </c>
      <c r="P204" s="64">
        <v>39</v>
      </c>
      <c r="Q204" t="s">
        <v>435</v>
      </c>
      <c r="R204" s="22" t="s">
        <v>355</v>
      </c>
      <c r="S204" s="26">
        <v>44763</v>
      </c>
      <c r="T204" s="69">
        <v>44.928699999999999</v>
      </c>
      <c r="U204" s="69">
        <v>2.9993799999999999</v>
      </c>
      <c r="V204" s="69">
        <v>7.2167700000000004</v>
      </c>
      <c r="W204" s="69">
        <v>0.31875999999999999</v>
      </c>
      <c r="X204" s="69">
        <v>4.2362406941697541</v>
      </c>
      <c r="Y204" s="69">
        <v>3.1279562745165754</v>
      </c>
      <c r="Z204" s="69">
        <v>12.420999999999999</v>
      </c>
      <c r="AA204" s="69">
        <v>0.10558099999999999</v>
      </c>
      <c r="AB204" s="69">
        <v>22.086400000000001</v>
      </c>
      <c r="AC204" s="69">
        <v>0.54926699999999995</v>
      </c>
      <c r="AD204" s="69">
        <f t="shared" si="36"/>
        <v>97.990054968686323</v>
      </c>
      <c r="AF204" s="11">
        <f t="shared" si="37"/>
        <v>0.75849567220526626</v>
      </c>
      <c r="AG204" s="11"/>
      <c r="AH204" s="11">
        <f t="shared" si="38"/>
        <v>0.37614616370849091</v>
      </c>
      <c r="AI204" s="11">
        <f t="shared" si="39"/>
        <v>0.12158094495641232</v>
      </c>
      <c r="AJ204" s="11">
        <f t="shared" si="40"/>
        <v>0.48064236673966043</v>
      </c>
      <c r="AK204" s="11">
        <f t="shared" si="41"/>
        <v>2.1630524595436362E-2</v>
      </c>
      <c r="AL204" s="3">
        <v>1.7128905523734899</v>
      </c>
      <c r="AM204" s="3">
        <v>8.6006073400821337E-2</v>
      </c>
      <c r="AN204" s="3">
        <v>0.32424905476219767</v>
      </c>
      <c r="AO204" s="3">
        <v>0.13504843033152605</v>
      </c>
      <c r="AP204" s="3">
        <v>8.9732265697812771E-2</v>
      </c>
      <c r="AQ204" s="3">
        <v>0.70597155210590301</v>
      </c>
      <c r="AR204" s="3">
        <v>3.4090256765567542E-3</v>
      </c>
      <c r="AS204" s="3">
        <v>0.90209570213248769</v>
      </c>
      <c r="AT204" s="3">
        <v>4.0597343519206047E-2</v>
      </c>
    </row>
    <row r="205" spans="2:46" x14ac:dyDescent="0.2">
      <c r="B205" t="s">
        <v>606</v>
      </c>
      <c r="C205" s="26">
        <v>44838</v>
      </c>
      <c r="D205" s="69">
        <v>0.73109000000000002</v>
      </c>
      <c r="E205" s="69">
        <v>55.622799999999998</v>
      </c>
      <c r="F205" s="69">
        <v>18.400300000000001</v>
      </c>
      <c r="G205" s="69">
        <v>25.647099999999998</v>
      </c>
      <c r="H205" s="69">
        <v>2.9312000000000001E-2</v>
      </c>
      <c r="I205" s="69">
        <v>4.0200000000000001E-4</v>
      </c>
      <c r="J205" s="69">
        <v>7.6534000000000005E-2</v>
      </c>
      <c r="K205" s="69">
        <v>1.6531000000000001E-2</v>
      </c>
      <c r="L205" s="69">
        <v>5.3540999999999998E-2</v>
      </c>
      <c r="M205" s="69">
        <v>100.578</v>
      </c>
      <c r="O205" t="s">
        <v>186</v>
      </c>
      <c r="P205" s="64">
        <v>39</v>
      </c>
      <c r="Q205" t="s">
        <v>191</v>
      </c>
      <c r="R205" s="22" t="s">
        <v>98</v>
      </c>
      <c r="S205" s="26">
        <v>44763</v>
      </c>
      <c r="T205" s="69">
        <v>46.5792</v>
      </c>
      <c r="U205" s="69">
        <v>1.9861500000000001</v>
      </c>
      <c r="V205" s="69">
        <v>5.6399499999999998</v>
      </c>
      <c r="W205" s="69">
        <v>3.3951000000000002E-2</v>
      </c>
      <c r="X205" s="69">
        <v>4.0075722785009882</v>
      </c>
      <c r="Y205" s="69">
        <v>5.572811747711742</v>
      </c>
      <c r="Z205" s="69">
        <v>11.277699999999999</v>
      </c>
      <c r="AA205" s="69">
        <v>0.26923200000000003</v>
      </c>
      <c r="AB205" s="69">
        <v>21.8218</v>
      </c>
      <c r="AC205" s="69">
        <v>1.13045</v>
      </c>
      <c r="AD205" s="69">
        <f t="shared" si="36"/>
        <v>98.318817026212727</v>
      </c>
      <c r="AF205" s="11">
        <f t="shared" si="37"/>
        <v>0.69026306094251022</v>
      </c>
      <c r="AG205" s="11"/>
      <c r="AH205" s="11">
        <f t="shared" si="38"/>
        <v>0.3352191248524693</v>
      </c>
      <c r="AI205" s="11">
        <f t="shared" si="39"/>
        <v>0.15496674738478527</v>
      </c>
      <c r="AJ205" s="11">
        <f t="shared" si="40"/>
        <v>0.46611798734886772</v>
      </c>
      <c r="AK205" s="11">
        <f t="shared" si="41"/>
        <v>4.3696140413877718E-2</v>
      </c>
      <c r="AL205" s="3">
        <v>1.7765605900879209</v>
      </c>
      <c r="AM205" s="3">
        <v>5.6975994052099951E-2</v>
      </c>
      <c r="AN205" s="3">
        <v>0.25350897848547432</v>
      </c>
      <c r="AO205" s="3">
        <v>0.12781225991762085</v>
      </c>
      <c r="AP205" s="3">
        <v>0.15993538862741855</v>
      </c>
      <c r="AQ205" s="3">
        <v>0.64125891237932919</v>
      </c>
      <c r="AR205" s="3">
        <v>8.6966785101794813E-3</v>
      </c>
      <c r="AS205" s="3">
        <v>0.89166247223908979</v>
      </c>
      <c r="AT205" s="3">
        <v>8.3588725700866812E-2</v>
      </c>
    </row>
    <row r="206" spans="2:46" x14ac:dyDescent="0.2">
      <c r="B206" t="s">
        <v>606</v>
      </c>
      <c r="C206" s="26">
        <v>44838</v>
      </c>
      <c r="D206" s="69">
        <v>0.75336599999999998</v>
      </c>
      <c r="E206" s="69">
        <v>55.548200000000001</v>
      </c>
      <c r="F206" s="69">
        <v>18.349799999999998</v>
      </c>
      <c r="G206" s="69">
        <v>25.601099999999999</v>
      </c>
      <c r="H206" s="69">
        <v>3.6498999999999997E-2</v>
      </c>
      <c r="I206" s="69">
        <v>7.0419999999999996E-3</v>
      </c>
      <c r="J206" s="69">
        <v>8.2576999999999998E-2</v>
      </c>
      <c r="K206" s="69">
        <v>3.0254E-2</v>
      </c>
      <c r="L206" s="69">
        <v>4.113E-2</v>
      </c>
      <c r="M206" s="69">
        <v>100.45</v>
      </c>
      <c r="O206" t="s">
        <v>186</v>
      </c>
      <c r="P206" s="64">
        <v>39</v>
      </c>
      <c r="Q206" t="s">
        <v>436</v>
      </c>
      <c r="R206" s="22" t="s">
        <v>355</v>
      </c>
      <c r="S206" s="26">
        <v>44763</v>
      </c>
      <c r="T206" s="69">
        <v>41.686399999999999</v>
      </c>
      <c r="U206" s="69">
        <v>4.5226300000000004</v>
      </c>
      <c r="V206" s="69">
        <v>9.1253399999999996</v>
      </c>
      <c r="W206" s="69">
        <v>5.0113999999999999E-2</v>
      </c>
      <c r="X206" s="69">
        <v>3.237116314402078</v>
      </c>
      <c r="Y206" s="69">
        <v>5.7171616886091305</v>
      </c>
      <c r="Z206" s="69">
        <v>11.158799999999999</v>
      </c>
      <c r="AA206" s="69">
        <v>0.11193699999999999</v>
      </c>
      <c r="AB206" s="69">
        <v>22.004100000000001</v>
      </c>
      <c r="AC206" s="69">
        <v>0.566334</v>
      </c>
      <c r="AD206" s="69">
        <f t="shared" si="36"/>
        <v>98.179933003011215</v>
      </c>
      <c r="AF206" s="11">
        <f t="shared" si="37"/>
        <v>0.70357780318938279</v>
      </c>
      <c r="AG206" s="11"/>
      <c r="AH206" s="11">
        <f t="shared" si="38"/>
        <v>0.3436369253267762</v>
      </c>
      <c r="AI206" s="11">
        <f t="shared" si="39"/>
        <v>0.14673487215647218</v>
      </c>
      <c r="AJ206" s="11">
        <f t="shared" si="40"/>
        <v>0.48694844347799315</v>
      </c>
      <c r="AK206" s="11">
        <f t="shared" si="41"/>
        <v>2.2679759038758355E-2</v>
      </c>
      <c r="AL206" s="3">
        <v>1.5994313022564091</v>
      </c>
      <c r="AM206" s="3">
        <v>0.13051310646218647</v>
      </c>
      <c r="AN206" s="3">
        <v>0.4126200690854398</v>
      </c>
      <c r="AO206" s="3">
        <v>0.1038562544631752</v>
      </c>
      <c r="AP206" s="3">
        <v>0.16505697190100502</v>
      </c>
      <c r="AQ206" s="3">
        <v>0.63828343184015657</v>
      </c>
      <c r="AR206" s="3">
        <v>3.6373375241349221E-3</v>
      </c>
      <c r="AS206" s="3">
        <v>0.90447533639405897</v>
      </c>
      <c r="AT206" s="3">
        <v>4.2126190073434801E-2</v>
      </c>
    </row>
    <row r="207" spans="2:46" x14ac:dyDescent="0.2">
      <c r="B207" t="s">
        <v>607</v>
      </c>
      <c r="C207" s="26">
        <v>44838</v>
      </c>
      <c r="D207" s="69">
        <v>0.695774</v>
      </c>
      <c r="E207" s="69">
        <v>55.706000000000003</v>
      </c>
      <c r="F207" s="69">
        <v>18.598099999999999</v>
      </c>
      <c r="G207" s="69">
        <v>25.651800000000001</v>
      </c>
      <c r="H207" s="69">
        <v>4.1964000000000001E-2</v>
      </c>
      <c r="I207" s="69">
        <v>3.6809999999999998E-3</v>
      </c>
      <c r="J207" s="69">
        <v>8.2359000000000002E-2</v>
      </c>
      <c r="K207" s="69">
        <v>2.5655000000000001E-2</v>
      </c>
      <c r="L207" s="69">
        <v>5.4099000000000001E-2</v>
      </c>
      <c r="M207" s="69">
        <v>100.85899999999999</v>
      </c>
      <c r="O207" t="s">
        <v>186</v>
      </c>
      <c r="P207" s="64">
        <v>39</v>
      </c>
      <c r="Q207" t="s">
        <v>192</v>
      </c>
      <c r="R207" s="22" t="s">
        <v>98</v>
      </c>
      <c r="S207" s="26">
        <v>44763</v>
      </c>
      <c r="T207" s="69">
        <v>45.754399999999997</v>
      </c>
      <c r="U207" s="69">
        <v>2.6477499999999998</v>
      </c>
      <c r="V207" s="69">
        <v>6.1941600000000001</v>
      </c>
      <c r="W207" s="69">
        <v>2.2273999999999999E-2</v>
      </c>
      <c r="X207" s="69">
        <v>3.4784692124907446</v>
      </c>
      <c r="Y207" s="69">
        <v>4.8991500546788656</v>
      </c>
      <c r="Z207" s="69">
        <v>11.7211</v>
      </c>
      <c r="AA207" s="69">
        <v>0.183508</v>
      </c>
      <c r="AB207" s="69">
        <v>22.281099999999999</v>
      </c>
      <c r="AC207" s="69">
        <v>0.874363</v>
      </c>
      <c r="AD207" s="69">
        <f t="shared" si="36"/>
        <v>98.056274267169613</v>
      </c>
      <c r="AF207" s="11">
        <f t="shared" si="37"/>
        <v>0.72599491342292422</v>
      </c>
      <c r="AG207" s="11"/>
      <c r="AH207" s="11">
        <f t="shared" si="38"/>
        <v>0.35095502451577215</v>
      </c>
      <c r="AI207" s="11">
        <f t="shared" si="39"/>
        <v>0.13557890528951511</v>
      </c>
      <c r="AJ207" s="11">
        <f t="shared" si="40"/>
        <v>0.47942067853721082</v>
      </c>
      <c r="AK207" s="11">
        <f t="shared" si="41"/>
        <v>3.4045391657501957E-2</v>
      </c>
      <c r="AL207" s="3">
        <v>1.745757548918466</v>
      </c>
      <c r="AM207" s="3">
        <v>7.5983607450100382E-2</v>
      </c>
      <c r="AN207" s="3">
        <v>0.27852461094411185</v>
      </c>
      <c r="AO207" s="3">
        <v>0.1109794017639994</v>
      </c>
      <c r="AP207" s="3">
        <v>0.14065462084964711</v>
      </c>
      <c r="AQ207" s="3">
        <v>0.6667212742062304</v>
      </c>
      <c r="AR207" s="3">
        <v>5.9298649951174415E-3</v>
      </c>
      <c r="AS207" s="3">
        <v>0.91077187487532318</v>
      </c>
      <c r="AT207" s="3">
        <v>6.467719599700382E-2</v>
      </c>
    </row>
    <row r="208" spans="2:46" x14ac:dyDescent="0.2">
      <c r="B208" t="s">
        <v>607</v>
      </c>
      <c r="C208" s="26">
        <v>44838</v>
      </c>
      <c r="D208" s="69">
        <v>0.70991300000000002</v>
      </c>
      <c r="E208" s="69">
        <v>55.323099999999997</v>
      </c>
      <c r="F208" s="69">
        <v>18.405799999999999</v>
      </c>
      <c r="G208" s="69">
        <v>25.570900000000002</v>
      </c>
      <c r="H208" s="69">
        <v>3.8334E-2</v>
      </c>
      <c r="I208" s="69">
        <v>-3.0000000000000001E-5</v>
      </c>
      <c r="J208" s="69">
        <v>6.9079000000000002E-2</v>
      </c>
      <c r="K208" s="69">
        <v>2.7616999999999999E-2</v>
      </c>
      <c r="L208" s="69">
        <v>5.4928999999999999E-2</v>
      </c>
      <c r="M208" s="69">
        <v>100.2</v>
      </c>
      <c r="O208" t="s">
        <v>186</v>
      </c>
      <c r="P208" s="64">
        <v>39</v>
      </c>
      <c r="Q208" t="s">
        <v>437</v>
      </c>
      <c r="R208" s="22" t="s">
        <v>355</v>
      </c>
      <c r="S208" s="26">
        <v>44763</v>
      </c>
      <c r="T208" s="69">
        <v>42.097900000000003</v>
      </c>
      <c r="U208" s="69">
        <v>4.3676899999999996</v>
      </c>
      <c r="V208" s="69">
        <v>8.7386800000000004</v>
      </c>
      <c r="W208" s="69">
        <v>2.4612999999999999E-2</v>
      </c>
      <c r="X208" s="69">
        <v>3.9514315973062883</v>
      </c>
      <c r="Y208" s="69">
        <v>4.8589748679621341</v>
      </c>
      <c r="Z208" s="69">
        <v>11.021699999999999</v>
      </c>
      <c r="AA208" s="69">
        <v>0.115746</v>
      </c>
      <c r="AB208" s="69">
        <v>21.931899999999999</v>
      </c>
      <c r="AC208" s="69">
        <v>0.54459199999999996</v>
      </c>
      <c r="AD208" s="69">
        <f t="shared" si="36"/>
        <v>97.653227465268429</v>
      </c>
      <c r="AF208" s="11">
        <f t="shared" si="37"/>
        <v>0.70244497595786304</v>
      </c>
      <c r="AG208" s="11"/>
      <c r="AH208" s="11">
        <f t="shared" si="38"/>
        <v>0.34202270763612147</v>
      </c>
      <c r="AI208" s="11">
        <f t="shared" si="39"/>
        <v>0.1469209449942549</v>
      </c>
      <c r="AJ208" s="11">
        <f t="shared" si="40"/>
        <v>0.48907971808918266</v>
      </c>
      <c r="AK208" s="11">
        <f t="shared" si="41"/>
        <v>2.1976629280440963E-2</v>
      </c>
      <c r="AL208" s="3">
        <v>1.6234705169019203</v>
      </c>
      <c r="AM208" s="3">
        <v>0.12668571535116718</v>
      </c>
      <c r="AN208" s="3">
        <v>0.39715487977329772</v>
      </c>
      <c r="AO208" s="3">
        <v>0.12742117152426397</v>
      </c>
      <c r="AP208" s="3">
        <v>0.14099730944823144</v>
      </c>
      <c r="AQ208" s="3">
        <v>0.63366166987209094</v>
      </c>
      <c r="AR208" s="3">
        <v>3.7803212289434268E-3</v>
      </c>
      <c r="AS208" s="3">
        <v>0.9061125590370972</v>
      </c>
      <c r="AT208" s="3">
        <v>4.0715856862988571E-2</v>
      </c>
    </row>
    <row r="209" spans="2:46" x14ac:dyDescent="0.2">
      <c r="B209" t="s">
        <v>608</v>
      </c>
      <c r="C209" s="26">
        <v>44838</v>
      </c>
      <c r="D209" s="69">
        <v>0.79206299999999996</v>
      </c>
      <c r="E209" s="69">
        <v>55.287500000000001</v>
      </c>
      <c r="F209" s="69">
        <v>18.448399999999999</v>
      </c>
      <c r="G209" s="69">
        <v>25.480499999999999</v>
      </c>
      <c r="H209" s="69">
        <v>5.1584999999999999E-2</v>
      </c>
      <c r="I209" s="69">
        <v>6.1619999999999999E-3</v>
      </c>
      <c r="J209" s="69">
        <v>6.7270999999999997E-2</v>
      </c>
      <c r="K209" s="69">
        <v>3.4613999999999999E-2</v>
      </c>
      <c r="L209" s="69">
        <v>6.0939E-2</v>
      </c>
      <c r="M209" s="69">
        <v>100.229</v>
      </c>
      <c r="O209" t="s">
        <v>186</v>
      </c>
      <c r="P209" s="64">
        <v>39</v>
      </c>
      <c r="Q209" t="s">
        <v>193</v>
      </c>
      <c r="R209" s="22" t="s">
        <v>98</v>
      </c>
      <c r="S209" s="26">
        <v>44763</v>
      </c>
      <c r="T209" s="69">
        <v>42.0974</v>
      </c>
      <c r="U209" s="69">
        <v>4.34518</v>
      </c>
      <c r="V209" s="69">
        <v>9.1467299999999998</v>
      </c>
      <c r="W209" s="69">
        <v>0.13072</v>
      </c>
      <c r="X209" s="69">
        <v>2.7599581746074433</v>
      </c>
      <c r="Y209" s="69">
        <v>4.6688953416627514</v>
      </c>
      <c r="Z209" s="69">
        <v>11.576000000000001</v>
      </c>
      <c r="AA209" s="69">
        <v>0.104625</v>
      </c>
      <c r="AB209" s="69">
        <v>22.440100000000001</v>
      </c>
      <c r="AC209" s="69">
        <v>0.51083999999999996</v>
      </c>
      <c r="AD209" s="69">
        <f t="shared" si="36"/>
        <v>97.780448516270184</v>
      </c>
      <c r="AF209" s="11">
        <f t="shared" si="37"/>
        <v>0.74777672152206232</v>
      </c>
      <c r="AG209" s="11"/>
      <c r="AH209" s="11">
        <f t="shared" si="38"/>
        <v>0.35805620451452647</v>
      </c>
      <c r="AI209" s="11">
        <f t="shared" si="39"/>
        <v>0.12260989974932172</v>
      </c>
      <c r="AJ209" s="11">
        <f t="shared" si="40"/>
        <v>0.49878629814848707</v>
      </c>
      <c r="AK209" s="11">
        <f t="shared" si="41"/>
        <v>2.0547597587664796E-2</v>
      </c>
      <c r="AL209" s="3">
        <v>1.6138033778211505</v>
      </c>
      <c r="AM209" s="3">
        <v>0.12528381970619257</v>
      </c>
      <c r="AN209" s="3">
        <v>0.41322948165785262</v>
      </c>
      <c r="AO209" s="3">
        <v>8.8471012665095508E-2</v>
      </c>
      <c r="AP209" s="3">
        <v>0.13467645735182268</v>
      </c>
      <c r="AQ209" s="3">
        <v>0.6615744769957449</v>
      </c>
      <c r="AR209" s="3">
        <v>3.3967967166787928E-3</v>
      </c>
      <c r="AS209" s="3">
        <v>0.92159912373991948</v>
      </c>
      <c r="AT209" s="3">
        <v>3.7965453345542743E-2</v>
      </c>
    </row>
    <row r="210" spans="2:46" x14ac:dyDescent="0.2">
      <c r="B210" t="s">
        <v>608</v>
      </c>
      <c r="C210" s="26">
        <v>44838</v>
      </c>
      <c r="D210" s="69">
        <v>0.79682900000000001</v>
      </c>
      <c r="E210" s="69">
        <v>55.2913</v>
      </c>
      <c r="F210" s="69">
        <v>18.203099999999999</v>
      </c>
      <c r="G210" s="69">
        <v>25.505500000000001</v>
      </c>
      <c r="H210" s="69">
        <v>4.6399000000000003E-2</v>
      </c>
      <c r="I210" s="69">
        <v>1.173E-3</v>
      </c>
      <c r="J210" s="69">
        <v>8.5176000000000002E-2</v>
      </c>
      <c r="K210" s="69">
        <v>3.9084000000000001E-2</v>
      </c>
      <c r="L210" s="69">
        <v>7.8081999999999999E-2</v>
      </c>
      <c r="M210" s="69">
        <v>100.047</v>
      </c>
      <c r="O210" t="s">
        <v>186</v>
      </c>
      <c r="P210" s="64">
        <v>39</v>
      </c>
      <c r="Q210" t="s">
        <v>438</v>
      </c>
      <c r="R210" s="22" t="s">
        <v>355</v>
      </c>
      <c r="S210" s="26">
        <v>44763</v>
      </c>
      <c r="T210" s="69">
        <v>40.689900000000002</v>
      </c>
      <c r="U210" s="69">
        <v>5.0075599999999998</v>
      </c>
      <c r="V210" s="69">
        <v>10.151400000000001</v>
      </c>
      <c r="W210" s="69">
        <v>1.5606999999999999E-2</v>
      </c>
      <c r="X210" s="69">
        <v>3.8934642314080179</v>
      </c>
      <c r="Y210" s="69">
        <v>5.2515292998361414</v>
      </c>
      <c r="Z210" s="69">
        <v>10.423500000000001</v>
      </c>
      <c r="AA210" s="69">
        <v>0.12107800000000001</v>
      </c>
      <c r="AB210" s="69">
        <v>21.8355</v>
      </c>
      <c r="AC210" s="69">
        <v>0.56804699999999997</v>
      </c>
      <c r="AD210" s="69">
        <f t="shared" si="36"/>
        <v>97.957585531244149</v>
      </c>
      <c r="AF210" s="11">
        <f t="shared" si="37"/>
        <v>0.68315423496375771</v>
      </c>
      <c r="AG210" s="11"/>
      <c r="AH210" s="11">
        <f t="shared" si="38"/>
        <v>0.32822964929089365</v>
      </c>
      <c r="AI210" s="11">
        <f t="shared" si="39"/>
        <v>0.1543982742367708</v>
      </c>
      <c r="AJ210" s="11">
        <f t="shared" si="40"/>
        <v>0.49411088380649354</v>
      </c>
      <c r="AK210" s="11">
        <f t="shared" si="41"/>
        <v>2.3261192665841975E-2</v>
      </c>
      <c r="AL210" s="3">
        <v>1.5685677181767936</v>
      </c>
      <c r="AM210" s="3">
        <v>0.14518932284496436</v>
      </c>
      <c r="AN210" s="3">
        <v>0.46118235633073246</v>
      </c>
      <c r="AO210" s="3">
        <v>0.12550354438925942</v>
      </c>
      <c r="AP210" s="3">
        <v>0.15232971933934841</v>
      </c>
      <c r="AQ210" s="3">
        <v>0.59903900154161915</v>
      </c>
      <c r="AR210" s="3">
        <v>3.9529436976885454E-3</v>
      </c>
      <c r="AS210" s="3">
        <v>0.90178230737457277</v>
      </c>
      <c r="AT210" s="3">
        <v>4.2453086305021391E-2</v>
      </c>
    </row>
    <row r="211" spans="2:46" x14ac:dyDescent="0.2">
      <c r="B211" t="s">
        <v>609</v>
      </c>
      <c r="C211" s="26">
        <v>44838</v>
      </c>
      <c r="D211" s="69">
        <v>0.73618700000000004</v>
      </c>
      <c r="E211" s="69">
        <v>55.191499999999998</v>
      </c>
      <c r="F211" s="69">
        <v>18.200099999999999</v>
      </c>
      <c r="G211" s="69">
        <v>25.529199999999999</v>
      </c>
      <c r="H211" s="69">
        <v>4.1272999999999997E-2</v>
      </c>
      <c r="I211" s="69">
        <v>-2.0999999999999999E-3</v>
      </c>
      <c r="J211" s="69">
        <v>7.7503000000000002E-2</v>
      </c>
      <c r="K211" s="69">
        <v>2.1752000000000001E-2</v>
      </c>
      <c r="L211" s="69">
        <v>5.7417000000000003E-2</v>
      </c>
      <c r="M211" s="69">
        <v>99.852900000000005</v>
      </c>
      <c r="O211" t="s">
        <v>186</v>
      </c>
      <c r="P211" s="64">
        <v>39</v>
      </c>
      <c r="Q211" t="s">
        <v>194</v>
      </c>
      <c r="R211" s="22" t="s">
        <v>98</v>
      </c>
      <c r="S211" s="26">
        <v>44763</v>
      </c>
      <c r="T211" s="69">
        <v>47.4893</v>
      </c>
      <c r="U211" s="69">
        <v>1.8927700000000001</v>
      </c>
      <c r="V211" s="69">
        <v>5.4921499999999996</v>
      </c>
      <c r="W211" s="69">
        <v>1.3483E-2</v>
      </c>
      <c r="X211" s="69">
        <v>3.490699093905048</v>
      </c>
      <c r="Y211" s="69">
        <v>4.2594900549359984</v>
      </c>
      <c r="Z211" s="69">
        <v>13.188499999999999</v>
      </c>
      <c r="AA211" s="69">
        <v>0.26678600000000002</v>
      </c>
      <c r="AB211" s="69">
        <v>21.458500000000001</v>
      </c>
      <c r="AC211" s="69">
        <v>0.81223299999999998</v>
      </c>
      <c r="AD211" s="69">
        <f t="shared" si="36"/>
        <v>98.363911148841055</v>
      </c>
      <c r="AF211" s="11">
        <f t="shared" si="37"/>
        <v>0.76250481025554895</v>
      </c>
      <c r="AG211" s="11"/>
      <c r="AH211" s="11">
        <f t="shared" si="38"/>
        <v>0.3887601941094973</v>
      </c>
      <c r="AI211" s="11">
        <f t="shared" si="39"/>
        <v>0.12555351127117845</v>
      </c>
      <c r="AJ211" s="11">
        <f t="shared" si="40"/>
        <v>0.45455117870805223</v>
      </c>
      <c r="AK211" s="11">
        <f t="shared" si="41"/>
        <v>3.1135115911272087E-2</v>
      </c>
      <c r="AL211" s="3">
        <v>1.7927134641259905</v>
      </c>
      <c r="AM211" s="3">
        <v>5.3740886209841687E-2</v>
      </c>
      <c r="AN211" s="3">
        <v>0.2443360761202337</v>
      </c>
      <c r="AO211" s="3">
        <v>0.11018708069567459</v>
      </c>
      <c r="AP211" s="3">
        <v>0.12099151632471038</v>
      </c>
      <c r="AQ211" s="3">
        <v>0.74222468440665035</v>
      </c>
      <c r="AR211" s="3">
        <v>8.5293686906051866E-3</v>
      </c>
      <c r="AS211" s="3">
        <v>0.86783346205509304</v>
      </c>
      <c r="AT211" s="3">
        <v>5.9443461371200747E-2</v>
      </c>
    </row>
    <row r="212" spans="2:46" x14ac:dyDescent="0.2">
      <c r="B212" t="s">
        <v>609</v>
      </c>
      <c r="C212" s="26">
        <v>44838</v>
      </c>
      <c r="D212" s="69">
        <v>0.74121899999999996</v>
      </c>
      <c r="E212" s="69">
        <v>55.251300000000001</v>
      </c>
      <c r="F212" s="69">
        <v>18.3095</v>
      </c>
      <c r="G212" s="69">
        <v>25.488099999999999</v>
      </c>
      <c r="H212" s="69">
        <v>4.5540999999999998E-2</v>
      </c>
      <c r="I212" s="69">
        <v>7.6670000000000002E-3</v>
      </c>
      <c r="J212" s="69">
        <v>7.4933E-2</v>
      </c>
      <c r="K212" s="69">
        <v>3.4796000000000001E-2</v>
      </c>
      <c r="L212" s="69">
        <v>7.1485000000000007E-2</v>
      </c>
      <c r="M212" s="69">
        <v>100.02500000000001</v>
      </c>
      <c r="O212" t="s">
        <v>186</v>
      </c>
      <c r="P212" s="64">
        <v>39</v>
      </c>
      <c r="Q212" t="s">
        <v>439</v>
      </c>
      <c r="R212" s="22" t="s">
        <v>355</v>
      </c>
      <c r="S212" s="26">
        <v>44763</v>
      </c>
      <c r="T212" s="69">
        <v>46.376800000000003</v>
      </c>
      <c r="U212" s="69">
        <v>2.8367100000000001</v>
      </c>
      <c r="V212" s="69">
        <v>5.37141</v>
      </c>
      <c r="W212" s="69">
        <v>8.09E-3</v>
      </c>
      <c r="X212" s="69">
        <v>4.7943942578090022</v>
      </c>
      <c r="Y212" s="69">
        <v>3.4955282454452363</v>
      </c>
      <c r="Z212" s="69">
        <v>12.801500000000001</v>
      </c>
      <c r="AA212" s="69">
        <v>0.156532</v>
      </c>
      <c r="AB212" s="69">
        <v>21.883800000000001</v>
      </c>
      <c r="AC212" s="69">
        <v>0.47933500000000001</v>
      </c>
      <c r="AD212" s="69">
        <f t="shared" si="36"/>
        <v>98.204099503254255</v>
      </c>
      <c r="AF212" s="11">
        <f t="shared" si="37"/>
        <v>0.74190425063937149</v>
      </c>
      <c r="AG212" s="11"/>
      <c r="AH212" s="11">
        <f t="shared" si="38"/>
        <v>0.37994271934412666</v>
      </c>
      <c r="AI212" s="11">
        <f t="shared" si="39"/>
        <v>0.13481475987184471</v>
      </c>
      <c r="AJ212" s="11">
        <f t="shared" si="40"/>
        <v>0.4667421736472277</v>
      </c>
      <c r="AK212" s="11">
        <f t="shared" si="41"/>
        <v>1.8500347136800852E-2</v>
      </c>
      <c r="AL212" s="3">
        <v>1.7655397759800635</v>
      </c>
      <c r="AM212" s="3">
        <v>8.1223843186124023E-2</v>
      </c>
      <c r="AN212" s="3">
        <v>0.24098783689544009</v>
      </c>
      <c r="AO212" s="3">
        <v>0.1526207640254521</v>
      </c>
      <c r="AP212" s="3">
        <v>0.10013173510821477</v>
      </c>
      <c r="AQ212" s="3">
        <v>0.72654491184579184</v>
      </c>
      <c r="AR212" s="3">
        <v>5.0468291326694718E-3</v>
      </c>
      <c r="AS212" s="3">
        <v>0.8925270419515422</v>
      </c>
      <c r="AT212" s="3">
        <v>3.5377261874701867E-2</v>
      </c>
    </row>
    <row r="213" spans="2:46" x14ac:dyDescent="0.2">
      <c r="B213" t="s">
        <v>609</v>
      </c>
      <c r="C213" s="26">
        <v>44838</v>
      </c>
      <c r="D213" s="69">
        <v>0.71408300000000002</v>
      </c>
      <c r="E213" s="69">
        <v>55.374200000000002</v>
      </c>
      <c r="F213" s="69">
        <v>18.315000000000001</v>
      </c>
      <c r="G213" s="69">
        <v>25.4879</v>
      </c>
      <c r="H213" s="69">
        <v>4.0265000000000002E-2</v>
      </c>
      <c r="I213" s="69">
        <v>8.8699999999999998E-4</v>
      </c>
      <c r="J213" s="69">
        <v>7.0717000000000002E-2</v>
      </c>
      <c r="K213" s="69">
        <v>3.4785000000000003E-2</v>
      </c>
      <c r="L213" s="69">
        <v>5.8538E-2</v>
      </c>
      <c r="M213" s="69">
        <v>100.096</v>
      </c>
      <c r="O213" t="s">
        <v>186</v>
      </c>
      <c r="P213" s="64">
        <v>39</v>
      </c>
      <c r="Q213" t="s">
        <v>336</v>
      </c>
      <c r="R213" s="22" t="s">
        <v>331</v>
      </c>
      <c r="S213" s="26">
        <v>44763</v>
      </c>
      <c r="T213" s="69">
        <v>47.334800000000001</v>
      </c>
      <c r="U213" s="69">
        <v>2.7864200000000001</v>
      </c>
      <c r="V213" s="69">
        <v>4.5554699999999997</v>
      </c>
      <c r="W213" s="69">
        <v>-5.47E-3</v>
      </c>
      <c r="X213" s="69">
        <v>5.6983384806095589</v>
      </c>
      <c r="Y213" s="69">
        <v>2.8186135339697942</v>
      </c>
      <c r="Z213" s="69">
        <v>13.0518</v>
      </c>
      <c r="AA213" s="69">
        <v>0.174177</v>
      </c>
      <c r="AB213" s="69">
        <v>21.530200000000001</v>
      </c>
      <c r="AC213" s="69">
        <v>0.51102499999999995</v>
      </c>
      <c r="AD213" s="69">
        <f t="shared" si="36"/>
        <v>98.455374014579363</v>
      </c>
      <c r="AF213" s="11">
        <f t="shared" si="37"/>
        <v>0.73861759520962444</v>
      </c>
      <c r="AG213" s="11"/>
      <c r="AH213" s="11">
        <f t="shared" si="38"/>
        <v>0.38494044120199156</v>
      </c>
      <c r="AI213" s="11">
        <f t="shared" si="39"/>
        <v>0.13914122274889765</v>
      </c>
      <c r="AJ213" s="11">
        <f t="shared" si="40"/>
        <v>0.45631866663025256</v>
      </c>
      <c r="AK213" s="11">
        <f t="shared" si="41"/>
        <v>1.9599669418858288E-2</v>
      </c>
      <c r="AL213" s="3">
        <v>1.7972923367687788</v>
      </c>
      <c r="AM213" s="3">
        <v>7.9574995475235902E-2</v>
      </c>
      <c r="AN213" s="3">
        <v>0.20384565550959843</v>
      </c>
      <c r="AO213" s="3">
        <v>0.18092124612209037</v>
      </c>
      <c r="AP213" s="3">
        <v>8.052966784803417E-2</v>
      </c>
      <c r="AQ213" s="3">
        <v>0.73881118928737621</v>
      </c>
      <c r="AR213" s="3">
        <v>5.6010277199161707E-3</v>
      </c>
      <c r="AS213" s="3">
        <v>0.87580649030903235</v>
      </c>
      <c r="AT213" s="3">
        <v>3.7617390959937394E-2</v>
      </c>
    </row>
    <row r="214" spans="2:46" x14ac:dyDescent="0.2">
      <c r="B214" t="s">
        <v>610</v>
      </c>
      <c r="C214" s="26">
        <v>44838</v>
      </c>
      <c r="D214" s="69">
        <v>0.82652800000000004</v>
      </c>
      <c r="E214" s="69">
        <v>55.386699999999998</v>
      </c>
      <c r="F214" s="69">
        <v>18.2623</v>
      </c>
      <c r="G214" s="69">
        <v>25.693000000000001</v>
      </c>
      <c r="H214" s="69">
        <v>4.0187E-2</v>
      </c>
      <c r="I214" s="69">
        <v>5.8209999999999998E-3</v>
      </c>
      <c r="J214" s="69">
        <v>7.6259999999999994E-2</v>
      </c>
      <c r="K214" s="69">
        <v>9.214E-3</v>
      </c>
      <c r="L214" s="69">
        <v>6.3327999999999995E-2</v>
      </c>
      <c r="M214" s="69">
        <v>100.363</v>
      </c>
      <c r="O214" t="s">
        <v>186</v>
      </c>
      <c r="P214" s="64">
        <v>39</v>
      </c>
      <c r="Q214" t="s">
        <v>336</v>
      </c>
      <c r="R214" s="22" t="s">
        <v>331</v>
      </c>
      <c r="S214" s="26">
        <v>44763</v>
      </c>
      <c r="T214" s="69">
        <v>40.702199999999998</v>
      </c>
      <c r="U214" s="69">
        <v>5.3387799999999999</v>
      </c>
      <c r="V214" s="69">
        <v>9.8203099999999992</v>
      </c>
      <c r="W214" s="69">
        <v>-2.7E-4</v>
      </c>
      <c r="X214" s="69">
        <v>3.8901789339053603</v>
      </c>
      <c r="Y214" s="69">
        <v>5.2199861325306394</v>
      </c>
      <c r="Z214" s="69">
        <v>10.211600000000001</v>
      </c>
      <c r="AA214" s="69">
        <v>0.13280900000000001</v>
      </c>
      <c r="AB214" s="69">
        <v>21.723299999999998</v>
      </c>
      <c r="AC214" s="69">
        <v>0.73637799999999998</v>
      </c>
      <c r="AD214" s="69">
        <f t="shared" si="36"/>
        <v>97.775272066435988</v>
      </c>
      <c r="AF214" s="11">
        <f t="shared" si="37"/>
        <v>0.67949416059345424</v>
      </c>
      <c r="AG214" s="11"/>
      <c r="AH214" s="11">
        <f t="shared" si="38"/>
        <v>0.3224172577060736</v>
      </c>
      <c r="AI214" s="11">
        <f t="shared" si="39"/>
        <v>0.15446086928318808</v>
      </c>
      <c r="AJ214" s="11">
        <f t="shared" si="40"/>
        <v>0.49288695744646666</v>
      </c>
      <c r="AK214" s="11">
        <f t="shared" si="41"/>
        <v>3.0234915564271651E-2</v>
      </c>
      <c r="AL214" s="3">
        <v>1.572908581753359</v>
      </c>
      <c r="AM214" s="3">
        <v>0.15517419126975546</v>
      </c>
      <c r="AN214" s="3">
        <v>0.44724025694924902</v>
      </c>
      <c r="AO214" s="3">
        <v>0.12570667152067791</v>
      </c>
      <c r="AP214" s="3">
        <v>0.15178789772441201</v>
      </c>
      <c r="AQ214" s="3">
        <v>0.58830734487573777</v>
      </c>
      <c r="AR214" s="3">
        <v>4.3466217063924195E-3</v>
      </c>
      <c r="AS214" s="3">
        <v>0.89935948007955901</v>
      </c>
      <c r="AT214" s="3">
        <v>5.5168954120856602E-2</v>
      </c>
    </row>
    <row r="215" spans="2:46" x14ac:dyDescent="0.2">
      <c r="B215" t="s">
        <v>610</v>
      </c>
      <c r="C215" s="26">
        <v>44838</v>
      </c>
      <c r="D215" s="69">
        <v>0.81991400000000003</v>
      </c>
      <c r="E215" s="69">
        <v>55.364600000000003</v>
      </c>
      <c r="F215" s="69">
        <v>18.167899999999999</v>
      </c>
      <c r="G215" s="69">
        <v>25.620799999999999</v>
      </c>
      <c r="H215" s="69">
        <v>3.3543000000000003E-2</v>
      </c>
      <c r="I215" s="69">
        <v>-5.8700000000000002E-3</v>
      </c>
      <c r="J215" s="69">
        <v>8.0660999999999997E-2</v>
      </c>
      <c r="K215" s="69">
        <v>3.803E-3</v>
      </c>
      <c r="L215" s="69">
        <v>6.4907000000000006E-2</v>
      </c>
      <c r="M215" s="69">
        <v>100.15</v>
      </c>
      <c r="O215" t="s">
        <v>186</v>
      </c>
      <c r="P215" s="64">
        <v>39</v>
      </c>
      <c r="Q215" t="s">
        <v>336</v>
      </c>
      <c r="R215" s="22" t="s">
        <v>331</v>
      </c>
      <c r="S215" s="26">
        <v>44763</v>
      </c>
      <c r="T215" s="69">
        <v>45.855400000000003</v>
      </c>
      <c r="U215" s="69">
        <v>2.8478599999999998</v>
      </c>
      <c r="V215" s="69">
        <v>6.4442399999999997</v>
      </c>
      <c r="W215" s="69">
        <v>0.15895200000000001</v>
      </c>
      <c r="X215" s="69">
        <v>4.2359832809983713</v>
      </c>
      <c r="Y215" s="69">
        <v>3.3604651514082824</v>
      </c>
      <c r="Z215" s="69">
        <v>12.9533</v>
      </c>
      <c r="AA215" s="69">
        <v>0.113222</v>
      </c>
      <c r="AB215" s="69">
        <v>21.965900000000001</v>
      </c>
      <c r="AC215" s="69">
        <v>0.48814099999999999</v>
      </c>
      <c r="AD215" s="69">
        <f t="shared" si="36"/>
        <v>98.423463432406649</v>
      </c>
      <c r="AF215" s="11">
        <f t="shared" si="37"/>
        <v>0.76082455181703146</v>
      </c>
      <c r="AG215" s="11"/>
      <c r="AH215" s="11">
        <f t="shared" si="38"/>
        <v>0.38655599127815449</v>
      </c>
      <c r="AI215" s="11">
        <f t="shared" si="39"/>
        <v>0.12343853319538596</v>
      </c>
      <c r="AJ215" s="11">
        <f t="shared" si="40"/>
        <v>0.47106195288868669</v>
      </c>
      <c r="AK215" s="11">
        <f t="shared" si="41"/>
        <v>1.8943522637772905E-2</v>
      </c>
      <c r="AL215" s="3">
        <v>1.7377944114598833</v>
      </c>
      <c r="AM215" s="3">
        <v>8.1174274084830397E-2</v>
      </c>
      <c r="AN215" s="3">
        <v>0.28781253800122242</v>
      </c>
      <c r="AO215" s="3">
        <v>0.13423485527895618</v>
      </c>
      <c r="AP215" s="3">
        <v>9.5827355849819371E-2</v>
      </c>
      <c r="AQ215" s="3">
        <v>0.73183506083861538</v>
      </c>
      <c r="AR215" s="3">
        <v>3.633937654677382E-3</v>
      </c>
      <c r="AS215" s="3">
        <v>0.89182333408198122</v>
      </c>
      <c r="AT215" s="3">
        <v>3.5864232750014276E-2</v>
      </c>
    </row>
    <row r="216" spans="2:46" x14ac:dyDescent="0.2">
      <c r="B216" t="s">
        <v>605</v>
      </c>
      <c r="C216" s="26">
        <v>44839</v>
      </c>
      <c r="D216" s="69">
        <v>0.74826400000000004</v>
      </c>
      <c r="E216" s="69">
        <v>55.551900000000003</v>
      </c>
      <c r="F216" s="69">
        <v>18.461300000000001</v>
      </c>
      <c r="G216" s="69">
        <v>25.691299999999998</v>
      </c>
      <c r="H216" s="69">
        <v>4.4065E-2</v>
      </c>
      <c r="I216" s="69">
        <v>-9.41E-3</v>
      </c>
      <c r="J216" s="69">
        <v>7.6142000000000001E-2</v>
      </c>
      <c r="K216" s="69">
        <v>1.4324E-2</v>
      </c>
      <c r="L216" s="69">
        <v>4.6438E-2</v>
      </c>
      <c r="M216" s="69">
        <v>100.624</v>
      </c>
      <c r="O216" t="s">
        <v>195</v>
      </c>
      <c r="P216" s="64">
        <v>40</v>
      </c>
      <c r="Q216" t="s">
        <v>196</v>
      </c>
      <c r="R216" s="22" t="s">
        <v>98</v>
      </c>
      <c r="S216" s="26">
        <v>44838</v>
      </c>
      <c r="T216" s="69">
        <v>44.698700000000002</v>
      </c>
      <c r="U216" s="69">
        <v>2.71705</v>
      </c>
      <c r="V216" s="69">
        <v>7.5280399999999998</v>
      </c>
      <c r="W216" s="69">
        <v>5.0993999999999998E-2</v>
      </c>
      <c r="X216" s="69">
        <v>4.2919677289673936</v>
      </c>
      <c r="Y216" s="69">
        <v>5.8401892043228747</v>
      </c>
      <c r="Z216" s="69">
        <v>10.2865</v>
      </c>
      <c r="AA216" s="69">
        <v>0.27198299999999997</v>
      </c>
      <c r="AB216" s="69">
        <v>22.0916</v>
      </c>
      <c r="AC216" s="69">
        <v>1.0422899999999999</v>
      </c>
      <c r="AD216" s="69">
        <f t="shared" si="36"/>
        <v>98.819313933290275</v>
      </c>
      <c r="AF216" s="11">
        <f t="shared" si="37"/>
        <v>0.65764020747092344</v>
      </c>
      <c r="AG216" s="11"/>
      <c r="AH216" s="11">
        <f t="shared" si="38"/>
        <v>0.31145881668678488</v>
      </c>
      <c r="AI216" s="11">
        <f t="shared" si="39"/>
        <v>0.16682011944284539</v>
      </c>
      <c r="AJ216" s="11">
        <f t="shared" si="40"/>
        <v>0.4806812823781374</v>
      </c>
      <c r="AK216" s="11">
        <f t="shared" si="41"/>
        <v>4.1039781492232377E-2</v>
      </c>
      <c r="AL216" s="3">
        <v>1.7052256473099154</v>
      </c>
      <c r="AM216" s="3">
        <v>7.7960831385103527E-2</v>
      </c>
      <c r="AN216" s="3">
        <v>0.33845347262316255</v>
      </c>
      <c r="AO216" s="3">
        <v>0.13691359149035748</v>
      </c>
      <c r="AP216" s="3">
        <v>0.16764711318711817</v>
      </c>
      <c r="AQ216" s="3">
        <v>0.58503179807417083</v>
      </c>
      <c r="AR216" s="3">
        <v>8.7875430002941381E-3</v>
      </c>
      <c r="AS216" s="3">
        <v>0.90289251696823702</v>
      </c>
      <c r="AT216" s="3">
        <v>7.7087485961640792E-2</v>
      </c>
    </row>
    <row r="217" spans="2:46" x14ac:dyDescent="0.2">
      <c r="B217" t="s">
        <v>605</v>
      </c>
      <c r="C217" s="26">
        <v>44839</v>
      </c>
      <c r="D217" s="69">
        <v>0.71914900000000004</v>
      </c>
      <c r="E217" s="69">
        <v>55.648899999999998</v>
      </c>
      <c r="F217" s="69">
        <v>18.459199999999999</v>
      </c>
      <c r="G217" s="69">
        <v>25.744700000000002</v>
      </c>
      <c r="H217" s="69">
        <v>5.0381000000000002E-2</v>
      </c>
      <c r="I217" s="69">
        <v>-6.6499999999999997E-3</v>
      </c>
      <c r="J217" s="69">
        <v>8.1332000000000002E-2</v>
      </c>
      <c r="K217" s="69">
        <v>1.2481000000000001E-2</v>
      </c>
      <c r="L217" s="69">
        <v>4.1481999999999998E-2</v>
      </c>
      <c r="M217" s="69">
        <v>100.751</v>
      </c>
      <c r="O217" t="s">
        <v>195</v>
      </c>
      <c r="P217" s="64">
        <v>40</v>
      </c>
      <c r="Q217" t="s">
        <v>440</v>
      </c>
      <c r="R217" s="22" t="s">
        <v>355</v>
      </c>
      <c r="S217" s="26">
        <v>44838</v>
      </c>
      <c r="T217" s="69">
        <v>46.370699999999999</v>
      </c>
      <c r="U217" s="69">
        <v>3.2833999999999999</v>
      </c>
      <c r="V217" s="69">
        <v>5.5003599999999997</v>
      </c>
      <c r="W217" s="69">
        <v>6.4929999999999996E-3</v>
      </c>
      <c r="X217" s="69">
        <v>5.2629319281910005</v>
      </c>
      <c r="Y217" s="69">
        <v>3.9215375253109199</v>
      </c>
      <c r="Z217" s="69">
        <v>12.9564</v>
      </c>
      <c r="AA217" s="69">
        <v>0.15908</v>
      </c>
      <c r="AB217" s="69">
        <v>21.664999999999999</v>
      </c>
      <c r="AC217" s="69">
        <v>0.46272999999999997</v>
      </c>
      <c r="AD217" s="69">
        <f t="shared" si="36"/>
        <v>99.58863245350193</v>
      </c>
      <c r="AF217" s="11">
        <f t="shared" si="37"/>
        <v>0.72432140541598389</v>
      </c>
      <c r="AG217" s="11"/>
      <c r="AH217" s="11">
        <f t="shared" si="38"/>
        <v>0.37941261358877737</v>
      </c>
      <c r="AI217" s="11">
        <f t="shared" si="39"/>
        <v>0.14705182743007272</v>
      </c>
      <c r="AJ217" s="11">
        <f t="shared" si="40"/>
        <v>0.45591423466787873</v>
      </c>
      <c r="AK217" s="11">
        <f t="shared" si="41"/>
        <v>1.7621324313271264E-2</v>
      </c>
      <c r="AL217" s="3">
        <v>1.7460202312177009</v>
      </c>
      <c r="AM217" s="3">
        <v>9.298679548526205E-2</v>
      </c>
      <c r="AN217" s="3">
        <v>0.24407698367748626</v>
      </c>
      <c r="AO217" s="3">
        <v>0.16570534755853991</v>
      </c>
      <c r="AP217" s="3">
        <v>0.11110770922099664</v>
      </c>
      <c r="AQ217" s="3">
        <v>0.72730210565167142</v>
      </c>
      <c r="AR217" s="3">
        <v>5.0729425239447378E-3</v>
      </c>
      <c r="AS217" s="3">
        <v>0.87394928633001689</v>
      </c>
      <c r="AT217" s="3">
        <v>3.3778598334381439E-2</v>
      </c>
    </row>
    <row r="218" spans="2:46" x14ac:dyDescent="0.2">
      <c r="B218" t="s">
        <v>605</v>
      </c>
      <c r="C218" s="26">
        <v>44839</v>
      </c>
      <c r="D218" s="69">
        <v>0.71545199999999998</v>
      </c>
      <c r="E218" s="69">
        <v>55.426000000000002</v>
      </c>
      <c r="F218" s="69">
        <v>18.495899999999999</v>
      </c>
      <c r="G218" s="69">
        <v>25.7013</v>
      </c>
      <c r="H218" s="69">
        <v>4.2547000000000001E-2</v>
      </c>
      <c r="I218" s="69">
        <v>9.19E-4</v>
      </c>
      <c r="J218" s="69">
        <v>7.7854000000000007E-2</v>
      </c>
      <c r="K218" s="69">
        <v>9.0019999999999996E-3</v>
      </c>
      <c r="L218" s="69">
        <v>5.1019000000000002E-2</v>
      </c>
      <c r="M218" s="69">
        <v>100.52</v>
      </c>
      <c r="O218" t="s">
        <v>195</v>
      </c>
      <c r="P218" s="64">
        <v>40</v>
      </c>
      <c r="Q218" t="s">
        <v>197</v>
      </c>
      <c r="R218" s="22" t="s">
        <v>98</v>
      </c>
      <c r="S218" s="26">
        <v>44838</v>
      </c>
      <c r="T218" s="69">
        <v>45.038600000000002</v>
      </c>
      <c r="U218" s="69">
        <v>2.76512</v>
      </c>
      <c r="V218" s="69">
        <v>7.43994</v>
      </c>
      <c r="W218" s="69">
        <v>6.0070000000000002E-3</v>
      </c>
      <c r="X218" s="69">
        <v>3.9879294179269897</v>
      </c>
      <c r="Y218" s="69">
        <v>5.2569576635437647</v>
      </c>
      <c r="Z218" s="69">
        <v>11.277699999999999</v>
      </c>
      <c r="AA218" s="69">
        <v>0.192381</v>
      </c>
      <c r="AB218" s="69">
        <v>22.086099999999998</v>
      </c>
      <c r="AC218" s="69">
        <v>0.81512600000000002</v>
      </c>
      <c r="AD218" s="69">
        <f t="shared" si="36"/>
        <v>98.865861081470754</v>
      </c>
      <c r="AF218" s="11">
        <f t="shared" si="37"/>
        <v>0.6975396710785764</v>
      </c>
      <c r="AG218" s="11"/>
      <c r="AH218" s="11">
        <f t="shared" si="38"/>
        <v>0.33960228868479148</v>
      </c>
      <c r="AI218" s="11">
        <f t="shared" si="39"/>
        <v>0.15054600904432358</v>
      </c>
      <c r="AJ218" s="11">
        <f t="shared" si="40"/>
        <v>0.47793204006867634</v>
      </c>
      <c r="AK218" s="11">
        <f t="shared" si="41"/>
        <v>3.1919662202208626E-2</v>
      </c>
      <c r="AL218" s="3">
        <v>1.7093382173109732</v>
      </c>
      <c r="AM218" s="3">
        <v>7.8931248379490837E-2</v>
      </c>
      <c r="AN218" s="3">
        <v>0.33276883512526451</v>
      </c>
      <c r="AO218" s="3">
        <v>0.12655920413537386</v>
      </c>
      <c r="AP218" s="3">
        <v>0.15012734309740813</v>
      </c>
      <c r="AQ218" s="3">
        <v>0.63809969339404315</v>
      </c>
      <c r="AR218" s="3">
        <v>6.1836377265509154E-3</v>
      </c>
      <c r="AS218" s="3">
        <v>0.89801599810204524</v>
      </c>
      <c r="AT218" s="3">
        <v>5.9975822728849874E-2</v>
      </c>
    </row>
    <row r="219" spans="2:46" x14ac:dyDescent="0.2">
      <c r="B219" t="s">
        <v>606</v>
      </c>
      <c r="C219" s="26">
        <v>44839</v>
      </c>
      <c r="D219" s="69">
        <v>0.77206300000000005</v>
      </c>
      <c r="E219" s="69">
        <v>55.272100000000002</v>
      </c>
      <c r="F219" s="69">
        <v>18.393699999999999</v>
      </c>
      <c r="G219" s="69">
        <v>25.738900000000001</v>
      </c>
      <c r="H219" s="69">
        <v>5.0104999999999997E-2</v>
      </c>
      <c r="I219" s="69">
        <v>1.27E-4</v>
      </c>
      <c r="J219" s="69">
        <v>8.7760000000000005E-2</v>
      </c>
      <c r="K219" s="69">
        <v>1.8654E-2</v>
      </c>
      <c r="L219" s="69">
        <v>4.7910000000000001E-2</v>
      </c>
      <c r="M219" s="69">
        <v>100.381</v>
      </c>
      <c r="O219" t="s">
        <v>195</v>
      </c>
      <c r="P219" s="64">
        <v>40</v>
      </c>
      <c r="Q219" t="s">
        <v>441</v>
      </c>
      <c r="R219" s="22" t="s">
        <v>355</v>
      </c>
      <c r="S219" s="26">
        <v>44838</v>
      </c>
      <c r="T219" s="69">
        <v>45.628399999999999</v>
      </c>
      <c r="U219" s="69">
        <v>2.8831799999999999</v>
      </c>
      <c r="V219" s="69">
        <v>7.1336199999999996</v>
      </c>
      <c r="W219" s="69">
        <v>0.19400899999999999</v>
      </c>
      <c r="X219" s="69">
        <v>3.9978603218848905</v>
      </c>
      <c r="Y219" s="69">
        <v>3.397673876118315</v>
      </c>
      <c r="Z219" s="69">
        <v>12.6797</v>
      </c>
      <c r="AA219" s="69">
        <v>0.10470500000000001</v>
      </c>
      <c r="AB219" s="69">
        <v>22.398900000000001</v>
      </c>
      <c r="AC219" s="69">
        <v>0.49666300000000002</v>
      </c>
      <c r="AD219" s="69">
        <f t="shared" si="36"/>
        <v>98.914711198003204</v>
      </c>
      <c r="AF219" s="11">
        <f t="shared" si="37"/>
        <v>0.76214027016018782</v>
      </c>
      <c r="AG219" s="11"/>
      <c r="AH219" s="11">
        <f t="shared" si="38"/>
        <v>0.37919431035606699</v>
      </c>
      <c r="AI219" s="11">
        <f t="shared" si="39"/>
        <v>0.12012325913632117</v>
      </c>
      <c r="AJ219" s="11">
        <f t="shared" si="40"/>
        <v>0.48136727934288104</v>
      </c>
      <c r="AK219" s="11">
        <f t="shared" si="41"/>
        <v>1.9315151164730822E-2</v>
      </c>
      <c r="AL219" s="3">
        <v>1.720938479279071</v>
      </c>
      <c r="AM219" s="3">
        <v>8.1788779919284169E-2</v>
      </c>
      <c r="AN219" s="3">
        <v>0.31708096355297033</v>
      </c>
      <c r="AO219" s="3">
        <v>0.12608425982503663</v>
      </c>
      <c r="AP219" s="3">
        <v>9.6425965246901377E-2</v>
      </c>
      <c r="AQ219" s="3">
        <v>0.712958024310959</v>
      </c>
      <c r="AR219" s="3">
        <v>3.3445390124847425E-3</v>
      </c>
      <c r="AS219" s="3">
        <v>0.90506280045705056</v>
      </c>
      <c r="AT219" s="3">
        <v>3.6316188396242045E-2</v>
      </c>
    </row>
    <row r="220" spans="2:46" x14ac:dyDescent="0.2">
      <c r="B220" t="s">
        <v>606</v>
      </c>
      <c r="C220" s="26">
        <v>44839</v>
      </c>
      <c r="D220" s="69">
        <v>0.76084300000000005</v>
      </c>
      <c r="E220" s="69">
        <v>55.230400000000003</v>
      </c>
      <c r="F220" s="69">
        <v>18.4833</v>
      </c>
      <c r="G220" s="69">
        <v>25.915500000000002</v>
      </c>
      <c r="H220" s="69">
        <v>5.0404999999999998E-2</v>
      </c>
      <c r="I220" s="69">
        <v>9.7689999999999999E-3</v>
      </c>
      <c r="J220" s="69">
        <v>8.5502999999999996E-2</v>
      </c>
      <c r="K220" s="69">
        <v>1.7083999999999998E-2</v>
      </c>
      <c r="L220" s="69">
        <v>5.5627999999999997E-2</v>
      </c>
      <c r="M220" s="69">
        <v>100.608</v>
      </c>
      <c r="O220" t="s">
        <v>195</v>
      </c>
      <c r="P220" s="64">
        <v>40</v>
      </c>
      <c r="Q220" t="s">
        <v>198</v>
      </c>
      <c r="R220" s="22" t="s">
        <v>98</v>
      </c>
      <c r="S220" s="26">
        <v>44838</v>
      </c>
      <c r="T220" s="69">
        <v>45.6083</v>
      </c>
      <c r="U220" s="69">
        <v>3.0121699999999998</v>
      </c>
      <c r="V220" s="69">
        <v>7.1834199999999999</v>
      </c>
      <c r="W220" s="69">
        <v>4.0947999999999998E-2</v>
      </c>
      <c r="X220" s="69">
        <v>3.3670158352309141</v>
      </c>
      <c r="Y220" s="69">
        <v>4.4980729810158344</v>
      </c>
      <c r="Z220" s="69">
        <v>12.1249</v>
      </c>
      <c r="AA220" s="69">
        <v>0.15108199999999999</v>
      </c>
      <c r="AB220" s="69">
        <v>22.449300000000001</v>
      </c>
      <c r="AC220" s="69">
        <v>0.74818200000000001</v>
      </c>
      <c r="AD220" s="69">
        <f t="shared" si="36"/>
        <v>99.183390816246757</v>
      </c>
      <c r="AF220" s="11">
        <f t="shared" si="37"/>
        <v>0.74460208189555266</v>
      </c>
      <c r="AG220" s="11"/>
      <c r="AH220" s="11">
        <f t="shared" si="38"/>
        <v>0.36220825562965531</v>
      </c>
      <c r="AI220" s="11">
        <f t="shared" si="39"/>
        <v>0.12680107532428289</v>
      </c>
      <c r="AJ220" s="11">
        <f t="shared" si="40"/>
        <v>0.48192563039713526</v>
      </c>
      <c r="AK220" s="11">
        <f t="shared" si="41"/>
        <v>2.906503864892657E-2</v>
      </c>
      <c r="AL220" s="3">
        <v>1.7171059181304504</v>
      </c>
      <c r="AM220" s="3">
        <v>8.5295191182233471E-2</v>
      </c>
      <c r="AN220" s="3">
        <v>0.31872384260173248</v>
      </c>
      <c r="AO220" s="3">
        <v>0.10599893719127844</v>
      </c>
      <c r="AP220" s="3">
        <v>0.12742712851919041</v>
      </c>
      <c r="AQ220" s="3">
        <v>0.68054405371316384</v>
      </c>
      <c r="AR220" s="3">
        <v>4.81731078674685E-3</v>
      </c>
      <c r="AS220" s="3">
        <v>0.90547804198609261</v>
      </c>
      <c r="AT220" s="3">
        <v>5.460957588911125E-2</v>
      </c>
    </row>
    <row r="221" spans="2:46" x14ac:dyDescent="0.2">
      <c r="B221" t="s">
        <v>607</v>
      </c>
      <c r="C221" s="26">
        <v>44839</v>
      </c>
      <c r="D221" s="69">
        <v>0.76915900000000004</v>
      </c>
      <c r="E221" s="69">
        <v>55.134799999999998</v>
      </c>
      <c r="F221" s="69">
        <v>18.519200000000001</v>
      </c>
      <c r="G221" s="69">
        <v>25.721</v>
      </c>
      <c r="H221" s="69">
        <v>5.5556000000000001E-2</v>
      </c>
      <c r="I221" s="69">
        <v>-1.65E-3</v>
      </c>
      <c r="J221" s="69">
        <v>7.3135000000000006E-2</v>
      </c>
      <c r="K221" s="69">
        <v>9.1489999999999991E-3</v>
      </c>
      <c r="L221" s="69">
        <v>5.0717999999999999E-2</v>
      </c>
      <c r="M221" s="69">
        <v>100.331</v>
      </c>
      <c r="O221" t="s">
        <v>195</v>
      </c>
      <c r="P221" s="64">
        <v>40</v>
      </c>
      <c r="Q221" t="s">
        <v>442</v>
      </c>
      <c r="R221" s="22" t="s">
        <v>355</v>
      </c>
      <c r="S221" s="26">
        <v>44838</v>
      </c>
      <c r="T221" s="69">
        <v>44.5777</v>
      </c>
      <c r="U221" s="69">
        <v>3.9764699999999999</v>
      </c>
      <c r="V221" s="69">
        <v>5.2305700000000002</v>
      </c>
      <c r="W221" s="69">
        <v>8.2710000000000006E-3</v>
      </c>
      <c r="X221" s="69">
        <v>5.3866659891424673</v>
      </c>
      <c r="Y221" s="69">
        <v>8.474387148182597</v>
      </c>
      <c r="Z221" s="69">
        <v>13.349600000000001</v>
      </c>
      <c r="AA221" s="69">
        <v>0.18230299999999999</v>
      </c>
      <c r="AB221" s="69">
        <v>19.802</v>
      </c>
      <c r="AC221" s="69">
        <v>0.467644</v>
      </c>
      <c r="AD221" s="69">
        <f t="shared" si="36"/>
        <v>101.45561113732506</v>
      </c>
      <c r="AF221" s="11">
        <f t="shared" si="37"/>
        <v>0.64652637706262162</v>
      </c>
      <c r="AG221" s="11"/>
      <c r="AH221" s="11">
        <f t="shared" si="38"/>
        <v>0.37509489541314095</v>
      </c>
      <c r="AI221" s="11">
        <f t="shared" si="39"/>
        <v>0.20798453766597225</v>
      </c>
      <c r="AJ221" s="11">
        <f t="shared" si="40"/>
        <v>0.39983333407582794</v>
      </c>
      <c r="AK221" s="11">
        <f t="shared" si="41"/>
        <v>1.7087232845058965E-2</v>
      </c>
      <c r="AL221" s="3">
        <v>1.6697193042408627</v>
      </c>
      <c r="AM221" s="3">
        <v>0.11202511261947021</v>
      </c>
      <c r="AN221" s="3">
        <v>0.23088989301419316</v>
      </c>
      <c r="AO221" s="3">
        <v>0.16871317936418995</v>
      </c>
      <c r="AP221" s="3">
        <v>0.2388450859712882</v>
      </c>
      <c r="AQ221" s="3">
        <v>0.74545072568527893</v>
      </c>
      <c r="AR221" s="3">
        <v>5.7830688984842182E-3</v>
      </c>
      <c r="AS221" s="3">
        <v>0.79461504991077658</v>
      </c>
      <c r="AT221" s="3">
        <v>3.395858029545526E-2</v>
      </c>
    </row>
    <row r="222" spans="2:46" x14ac:dyDescent="0.2">
      <c r="B222" t="s">
        <v>607</v>
      </c>
      <c r="C222" s="26">
        <v>44839</v>
      </c>
      <c r="D222" s="69">
        <v>0.71752800000000005</v>
      </c>
      <c r="E222" s="69">
        <v>55.280999999999999</v>
      </c>
      <c r="F222" s="69">
        <v>18.4434</v>
      </c>
      <c r="G222" s="69">
        <v>25.6919</v>
      </c>
      <c r="H222" s="69">
        <v>5.2449999999999997E-2</v>
      </c>
      <c r="I222" s="69">
        <v>-1.2700000000000001E-3</v>
      </c>
      <c r="J222" s="69">
        <v>0.08</v>
      </c>
      <c r="K222" s="69">
        <v>1.6773E-2</v>
      </c>
      <c r="L222" s="69">
        <v>5.1423999999999997E-2</v>
      </c>
      <c r="M222" s="69">
        <v>100.333</v>
      </c>
      <c r="O222" t="s">
        <v>195</v>
      </c>
      <c r="P222" s="64">
        <v>40</v>
      </c>
      <c r="Q222" t="s">
        <v>199</v>
      </c>
      <c r="R222" s="22" t="s">
        <v>98</v>
      </c>
      <c r="S222" s="26">
        <v>44838</v>
      </c>
      <c r="T222" s="69">
        <v>47.818300000000001</v>
      </c>
      <c r="U222" s="69">
        <v>2.2652299999999999</v>
      </c>
      <c r="V222" s="69">
        <v>5.2610999999999999</v>
      </c>
      <c r="W222" s="69">
        <v>1.7392999999999999E-2</v>
      </c>
      <c r="X222" s="69">
        <v>3.4350288131471927</v>
      </c>
      <c r="Y222" s="69">
        <v>3.3449678512771381</v>
      </c>
      <c r="Z222" s="69">
        <v>13.631</v>
      </c>
      <c r="AA222" s="69">
        <v>0.127224</v>
      </c>
      <c r="AB222" s="69">
        <v>22.6677</v>
      </c>
      <c r="AC222" s="69">
        <v>0.50997300000000001</v>
      </c>
      <c r="AD222" s="69">
        <f t="shared" si="36"/>
        <v>99.077916664424336</v>
      </c>
      <c r="AF222" s="11">
        <f t="shared" si="37"/>
        <v>0.79038734506275121</v>
      </c>
      <c r="AG222" s="11"/>
      <c r="AH222" s="11">
        <f t="shared" si="38"/>
        <v>0.39774379016493677</v>
      </c>
      <c r="AI222" s="11">
        <f t="shared" si="39"/>
        <v>0.10759153757522802</v>
      </c>
      <c r="AJ222" s="11">
        <f t="shared" si="40"/>
        <v>0.47531354168495837</v>
      </c>
      <c r="AK222" s="11">
        <f t="shared" si="41"/>
        <v>1.9351130574876835E-2</v>
      </c>
      <c r="AL222" s="3">
        <v>1.7907158491227713</v>
      </c>
      <c r="AM222" s="3">
        <v>6.3802356226807105E-2</v>
      </c>
      <c r="AN222" s="3">
        <v>0.23218769205135745</v>
      </c>
      <c r="AO222" s="3">
        <v>0.1075637862278907</v>
      </c>
      <c r="AP222" s="3">
        <v>9.4255497911028968E-2</v>
      </c>
      <c r="AQ222" s="3">
        <v>0.7610008480679733</v>
      </c>
      <c r="AR222" s="3">
        <v>4.0349701933297139E-3</v>
      </c>
      <c r="AS222" s="3">
        <v>0.90941459619130527</v>
      </c>
      <c r="AT222" s="3">
        <v>3.7024404007536288E-2</v>
      </c>
    </row>
    <row r="223" spans="2:46" x14ac:dyDescent="0.2">
      <c r="B223" t="s">
        <v>608</v>
      </c>
      <c r="C223" s="26">
        <v>44839</v>
      </c>
      <c r="D223" s="69">
        <v>0.78873300000000002</v>
      </c>
      <c r="E223" s="69">
        <v>55.469299999999997</v>
      </c>
      <c r="F223" s="69">
        <v>18.410799999999998</v>
      </c>
      <c r="G223" s="69">
        <v>25.573499999999999</v>
      </c>
      <c r="H223" s="69">
        <v>3.3767999999999999E-2</v>
      </c>
      <c r="I223" s="69">
        <v>-2.5400000000000002E-3</v>
      </c>
      <c r="J223" s="69">
        <v>7.7946000000000001E-2</v>
      </c>
      <c r="K223" s="69">
        <v>2.2742999999999999E-2</v>
      </c>
      <c r="L223" s="69">
        <v>5.9596000000000003E-2</v>
      </c>
      <c r="M223" s="69">
        <v>100.434</v>
      </c>
      <c r="O223" t="s">
        <v>195</v>
      </c>
      <c r="P223" s="64">
        <v>40</v>
      </c>
      <c r="Q223" t="s">
        <v>443</v>
      </c>
      <c r="R223" s="22" t="s">
        <v>355</v>
      </c>
      <c r="S223" s="26">
        <v>44838</v>
      </c>
      <c r="T223" s="69">
        <v>42.2639</v>
      </c>
      <c r="U223" s="69">
        <v>4.9080000000000004</v>
      </c>
      <c r="V223" s="69">
        <v>9.3074600000000007</v>
      </c>
      <c r="W223" s="69">
        <v>-4.0000000000000003E-5</v>
      </c>
      <c r="X223" s="69">
        <v>4.4730995721057702</v>
      </c>
      <c r="Y223" s="69">
        <v>4.2324300141296414</v>
      </c>
      <c r="Z223" s="69">
        <v>10.853</v>
      </c>
      <c r="AA223" s="69">
        <v>0.124697</v>
      </c>
      <c r="AB223" s="69">
        <v>22.107399999999998</v>
      </c>
      <c r="AC223" s="69">
        <v>0.57904900000000004</v>
      </c>
      <c r="AD223" s="69">
        <f t="shared" si="36"/>
        <v>98.848995586235404</v>
      </c>
      <c r="AF223" s="11">
        <f t="shared" si="37"/>
        <v>0.70027732385851804</v>
      </c>
      <c r="AG223" s="11"/>
      <c r="AH223" s="11">
        <f t="shared" si="38"/>
        <v>0.33695835430271698</v>
      </c>
      <c r="AI223" s="11">
        <f t="shared" si="39"/>
        <v>0.14641945131810524</v>
      </c>
      <c r="AJ223" s="11">
        <f t="shared" si="40"/>
        <v>0.49324323312238016</v>
      </c>
      <c r="AK223" s="11">
        <f t="shared" si="41"/>
        <v>2.3378961256797583E-2</v>
      </c>
      <c r="AL223" s="3">
        <v>1.6109496541505466</v>
      </c>
      <c r="AM223" s="3">
        <v>0.14070476970429116</v>
      </c>
      <c r="AN223" s="3">
        <v>0.4180937439736675</v>
      </c>
      <c r="AO223" s="3">
        <v>0.14256867556975009</v>
      </c>
      <c r="AP223" s="3">
        <v>0.12139041107549287</v>
      </c>
      <c r="AQ223" s="3">
        <v>0.61671864532803922</v>
      </c>
      <c r="AR223" s="3">
        <v>4.0253823952641245E-3</v>
      </c>
      <c r="AS223" s="3">
        <v>0.90275933112842777</v>
      </c>
      <c r="AT223" s="3">
        <v>4.2789386674520154E-2</v>
      </c>
    </row>
    <row r="224" spans="2:46" x14ac:dyDescent="0.2">
      <c r="B224" t="s">
        <v>608</v>
      </c>
      <c r="C224" s="26">
        <v>44839</v>
      </c>
      <c r="D224" s="69">
        <v>0.81854000000000005</v>
      </c>
      <c r="E224" s="69">
        <v>55.220799999999997</v>
      </c>
      <c r="F224" s="69">
        <v>18.3459</v>
      </c>
      <c r="G224" s="69">
        <v>25.564800000000002</v>
      </c>
      <c r="H224" s="69">
        <v>3.6058E-2</v>
      </c>
      <c r="I224" s="69">
        <v>-3.7599999999999999E-3</v>
      </c>
      <c r="J224" s="69">
        <v>7.0698999999999998E-2</v>
      </c>
      <c r="K224" s="69">
        <v>2.2866000000000001E-2</v>
      </c>
      <c r="L224" s="69">
        <v>4.8744999999999997E-2</v>
      </c>
      <c r="M224" s="69">
        <v>100.125</v>
      </c>
      <c r="O224" t="s">
        <v>195</v>
      </c>
      <c r="P224" s="64">
        <v>40</v>
      </c>
      <c r="Q224" t="s">
        <v>200</v>
      </c>
      <c r="R224" s="22" t="s">
        <v>98</v>
      </c>
      <c r="S224" s="26">
        <v>44838</v>
      </c>
      <c r="T224" s="69">
        <v>47.935200000000002</v>
      </c>
      <c r="U224" s="69">
        <v>1.72526</v>
      </c>
      <c r="V224" s="69">
        <v>5.5323200000000003</v>
      </c>
      <c r="W224" s="69">
        <v>2.8774000000000001E-2</v>
      </c>
      <c r="X224" s="69">
        <v>4.0949431905926206</v>
      </c>
      <c r="Y224" s="69">
        <v>3.5879207090763008</v>
      </c>
      <c r="Z224" s="69">
        <v>13.2323</v>
      </c>
      <c r="AA224" s="69">
        <v>0.171542</v>
      </c>
      <c r="AB224" s="69">
        <v>21.766400000000001</v>
      </c>
      <c r="AC224" s="69">
        <v>0.69267299999999998</v>
      </c>
      <c r="AD224" s="69">
        <f t="shared" si="36"/>
        <v>98.767332899668929</v>
      </c>
      <c r="AF224" s="11">
        <f t="shared" si="37"/>
        <v>0.76310668338783505</v>
      </c>
      <c r="AG224" s="11"/>
      <c r="AH224" s="11">
        <f t="shared" si="38"/>
        <v>0.38941499741881563</v>
      </c>
      <c r="AI224" s="11">
        <f t="shared" si="39"/>
        <v>0.12375505837992549</v>
      </c>
      <c r="AJ224" s="11">
        <f t="shared" si="40"/>
        <v>0.46032120551012046</v>
      </c>
      <c r="AK224" s="11">
        <f t="shared" si="41"/>
        <v>2.6508738691138439E-2</v>
      </c>
      <c r="AL224" s="3">
        <v>1.8018955830834023</v>
      </c>
      <c r="AM224" s="3">
        <v>4.8777720199069841E-2</v>
      </c>
      <c r="AN224" s="3">
        <v>0.24508259067634527</v>
      </c>
      <c r="AO224" s="3">
        <v>0.12871409564888542</v>
      </c>
      <c r="AP224" s="3">
        <v>0.10148459259170936</v>
      </c>
      <c r="AQ224" s="3">
        <v>0.74154121363882219</v>
      </c>
      <c r="AR224" s="3">
        <v>5.4611522721608532E-3</v>
      </c>
      <c r="AS224" s="3">
        <v>0.87656394247841896</v>
      </c>
      <c r="AT224" s="3">
        <v>5.0479109411186232E-2</v>
      </c>
    </row>
    <row r="225" spans="1:46" x14ac:dyDescent="0.2">
      <c r="B225" t="s">
        <v>609</v>
      </c>
      <c r="C225" s="26">
        <v>44839</v>
      </c>
      <c r="D225" s="69">
        <v>0.81584900000000005</v>
      </c>
      <c r="E225" s="69">
        <v>55.195799999999998</v>
      </c>
      <c r="F225" s="69">
        <v>18.2834</v>
      </c>
      <c r="G225" s="69">
        <v>25.6477</v>
      </c>
      <c r="H225" s="69">
        <v>3.2766000000000003E-2</v>
      </c>
      <c r="I225" s="69">
        <v>2.5300000000000001E-3</v>
      </c>
      <c r="J225" s="69">
        <v>8.0879999999999994E-2</v>
      </c>
      <c r="K225" s="69">
        <v>2.7397999999999999E-2</v>
      </c>
      <c r="L225" s="69">
        <v>5.1000999999999998E-2</v>
      </c>
      <c r="M225" s="69">
        <v>100.137</v>
      </c>
      <c r="O225" t="s">
        <v>195</v>
      </c>
      <c r="P225" s="64">
        <v>40</v>
      </c>
      <c r="Q225" t="s">
        <v>444</v>
      </c>
      <c r="R225" s="22" t="s">
        <v>355</v>
      </c>
      <c r="S225" s="26">
        <v>44838</v>
      </c>
      <c r="T225" s="69">
        <v>47.9754</v>
      </c>
      <c r="U225" s="69">
        <v>2.0583399999999998</v>
      </c>
      <c r="V225" s="69">
        <v>5.0579200000000002</v>
      </c>
      <c r="W225" s="69">
        <v>0.121971</v>
      </c>
      <c r="X225" s="69">
        <v>3.5408318692746783</v>
      </c>
      <c r="Y225" s="69">
        <v>3.3931826116598929</v>
      </c>
      <c r="Z225" s="69">
        <v>13.862</v>
      </c>
      <c r="AA225" s="69">
        <v>0.12171800000000001</v>
      </c>
      <c r="AB225" s="69">
        <v>22.680800000000001</v>
      </c>
      <c r="AC225" s="69">
        <v>0.46027499999999999</v>
      </c>
      <c r="AD225" s="69">
        <f t="shared" si="36"/>
        <v>99.272438480934582</v>
      </c>
      <c r="AF225" s="11">
        <f t="shared" si="37"/>
        <v>0.78937835479809026</v>
      </c>
      <c r="AG225" s="11"/>
      <c r="AH225" s="11">
        <f t="shared" si="38"/>
        <v>0.40148124212691289</v>
      </c>
      <c r="AI225" s="11">
        <f t="shared" si="39"/>
        <v>0.10912574257708786</v>
      </c>
      <c r="AJ225" s="11">
        <f t="shared" si="40"/>
        <v>0.47205736166243778</v>
      </c>
      <c r="AK225" s="11">
        <f t="shared" si="41"/>
        <v>1.7335653633561387E-2</v>
      </c>
      <c r="AL225" s="3">
        <v>1.7941768825020203</v>
      </c>
      <c r="AM225" s="3">
        <v>5.7896943074897317E-2</v>
      </c>
      <c r="AN225" s="3">
        <v>0.22291982887260872</v>
      </c>
      <c r="AO225" s="3">
        <v>0.11072740175289644</v>
      </c>
      <c r="AP225" s="3">
        <v>9.5485204766206005E-2</v>
      </c>
      <c r="AQ225" s="3">
        <v>0.77285393871379338</v>
      </c>
      <c r="AR225" s="3">
        <v>3.8551404046991635E-3</v>
      </c>
      <c r="AS225" s="3">
        <v>0.90871341666400762</v>
      </c>
      <c r="AT225" s="3">
        <v>3.3371243248870794E-2</v>
      </c>
    </row>
    <row r="226" spans="1:46" x14ac:dyDescent="0.2">
      <c r="B226" t="s">
        <v>609</v>
      </c>
      <c r="C226" s="26">
        <v>44839</v>
      </c>
      <c r="D226" s="69">
        <v>0.82272699999999999</v>
      </c>
      <c r="E226" s="69">
        <v>55.138599999999997</v>
      </c>
      <c r="F226" s="69">
        <v>18.295500000000001</v>
      </c>
      <c r="G226" s="69">
        <v>25.6266</v>
      </c>
      <c r="H226" s="69">
        <v>3.1215E-2</v>
      </c>
      <c r="I226" s="69">
        <v>4.4530000000000004E-3</v>
      </c>
      <c r="J226" s="69">
        <v>7.4386999999999995E-2</v>
      </c>
      <c r="K226" s="69">
        <v>2.6941E-2</v>
      </c>
      <c r="L226" s="69">
        <v>5.2384E-2</v>
      </c>
      <c r="M226" s="69">
        <v>100.07299999999999</v>
      </c>
      <c r="O226" t="s">
        <v>195</v>
      </c>
      <c r="P226" s="64">
        <v>40</v>
      </c>
      <c r="Q226" t="s">
        <v>201</v>
      </c>
      <c r="R226" s="22" t="s">
        <v>98</v>
      </c>
      <c r="S226" s="26">
        <v>44838</v>
      </c>
      <c r="T226" s="69">
        <v>47.181399999999996</v>
      </c>
      <c r="U226" s="69">
        <v>1.5439099999999999</v>
      </c>
      <c r="V226" s="69">
        <v>5.3454600000000001</v>
      </c>
      <c r="W226" s="69">
        <v>3.0000000000000001E-5</v>
      </c>
      <c r="X226" s="69">
        <v>5.625504763083331</v>
      </c>
      <c r="Y226" s="69">
        <v>6.2651323687071869</v>
      </c>
      <c r="Z226" s="69">
        <v>9.6738400000000002</v>
      </c>
      <c r="AA226" s="69">
        <v>0.48484100000000002</v>
      </c>
      <c r="AB226" s="69">
        <v>21.524999999999999</v>
      </c>
      <c r="AC226" s="69">
        <v>1.4818899999999999</v>
      </c>
      <c r="AD226" s="69">
        <f t="shared" si="36"/>
        <v>99.127008131790518</v>
      </c>
      <c r="AF226" s="11">
        <f t="shared" si="37"/>
        <v>0.60494315429773748</v>
      </c>
      <c r="AG226" s="11"/>
      <c r="AH226" s="11">
        <f t="shared" si="38"/>
        <v>0.28738122749533973</v>
      </c>
      <c r="AI226" s="11">
        <f t="shared" si="39"/>
        <v>0.19585595104424885</v>
      </c>
      <c r="AJ226" s="11">
        <f t="shared" si="40"/>
        <v>0.45951500419795949</v>
      </c>
      <c r="AK226" s="11">
        <f t="shared" si="41"/>
        <v>5.7247817262451928E-2</v>
      </c>
      <c r="AL226" s="3">
        <v>1.8003656259505443</v>
      </c>
      <c r="AM226" s="3">
        <v>4.4310202723163876E-2</v>
      </c>
      <c r="AN226" s="3">
        <v>0.24038372787859905</v>
      </c>
      <c r="AO226" s="3">
        <v>0.17949590177128366</v>
      </c>
      <c r="AP226" s="3">
        <v>0.17988806030226356</v>
      </c>
      <c r="AQ226" s="3">
        <v>0.55031793521846828</v>
      </c>
      <c r="AR226" s="3">
        <v>1.5668519670996424E-2</v>
      </c>
      <c r="AS226" s="3">
        <v>0.8799438659097093</v>
      </c>
      <c r="AT226" s="3">
        <v>0.10962616057497222</v>
      </c>
    </row>
    <row r="227" spans="1:46" x14ac:dyDescent="0.2">
      <c r="B227" t="s">
        <v>609</v>
      </c>
      <c r="C227" s="26">
        <v>44839</v>
      </c>
      <c r="D227" s="69">
        <v>0.79673000000000005</v>
      </c>
      <c r="E227" s="69">
        <v>55.295699999999997</v>
      </c>
      <c r="F227" s="69">
        <v>18.4023</v>
      </c>
      <c r="G227" s="69">
        <v>25.6523</v>
      </c>
      <c r="H227" s="69">
        <v>3.0502999999999999E-2</v>
      </c>
      <c r="I227" s="69">
        <v>-1.31E-3</v>
      </c>
      <c r="J227" s="69">
        <v>6.8889000000000006E-2</v>
      </c>
      <c r="K227" s="69">
        <v>1.4546E-2</v>
      </c>
      <c r="L227" s="69">
        <v>5.3953000000000001E-2</v>
      </c>
      <c r="M227" s="69">
        <v>100.31399999999999</v>
      </c>
      <c r="O227" t="s">
        <v>195</v>
      </c>
      <c r="P227" s="64">
        <v>40</v>
      </c>
      <c r="Q227" t="s">
        <v>445</v>
      </c>
      <c r="R227" s="22" t="s">
        <v>355</v>
      </c>
      <c r="S227" s="26">
        <v>44838</v>
      </c>
      <c r="T227" s="69">
        <v>45.027799999999999</v>
      </c>
      <c r="U227" s="69">
        <v>3.5960299999999998</v>
      </c>
      <c r="V227" s="69">
        <v>6.70282</v>
      </c>
      <c r="W227" s="69">
        <v>-9.3999999999999997E-4</v>
      </c>
      <c r="X227" s="69">
        <v>5.0700958750790273</v>
      </c>
      <c r="Y227" s="69">
        <v>3.3392591705541412</v>
      </c>
      <c r="Z227" s="69">
        <v>12.071199999999999</v>
      </c>
      <c r="AA227" s="69">
        <v>0.149451</v>
      </c>
      <c r="AB227" s="69">
        <v>21.9102</v>
      </c>
      <c r="AC227" s="69">
        <v>0.48877700000000002</v>
      </c>
      <c r="AD227" s="69">
        <f t="shared" si="36"/>
        <v>98.354693045633169</v>
      </c>
      <c r="AF227" s="11">
        <f t="shared" si="37"/>
        <v>0.72716376360187129</v>
      </c>
      <c r="AG227" s="11"/>
      <c r="AH227" s="11">
        <f t="shared" si="38"/>
        <v>0.3650645923098485</v>
      </c>
      <c r="AI227" s="11">
        <f t="shared" si="39"/>
        <v>0.13954206725979154</v>
      </c>
      <c r="AJ227" s="11">
        <f t="shared" si="40"/>
        <v>0.47617067980785743</v>
      </c>
      <c r="AK227" s="11">
        <f t="shared" si="41"/>
        <v>1.9222660622502517E-2</v>
      </c>
      <c r="AL227" s="3">
        <v>1.7165370342599644</v>
      </c>
      <c r="AM227" s="3">
        <v>0.10310687476974982</v>
      </c>
      <c r="AN227" s="3">
        <v>0.30113421223326725</v>
      </c>
      <c r="AO227" s="3">
        <v>0.16161876088601224</v>
      </c>
      <c r="AP227" s="3">
        <v>9.5786603849146362E-2</v>
      </c>
      <c r="AQ227" s="3">
        <v>0.6860373690208772</v>
      </c>
      <c r="AR227" s="3">
        <v>4.8251410636342522E-3</v>
      </c>
      <c r="AS227" s="3">
        <v>0.89483035950800527</v>
      </c>
      <c r="AT227" s="3">
        <v>3.6123644409343292E-2</v>
      </c>
    </row>
    <row r="228" spans="1:46" x14ac:dyDescent="0.2">
      <c r="A228" s="29"/>
      <c r="B228" s="29"/>
      <c r="C228" s="30" t="s">
        <v>576</v>
      </c>
      <c r="D228" s="70">
        <f>STDEV(D128:D227)</f>
        <v>3.3120156998816638E-2</v>
      </c>
      <c r="E228" s="70">
        <f t="shared" ref="E228:L228" si="42">STDEV(E128:E227)</f>
        <v>0.37296121805995824</v>
      </c>
      <c r="F228" s="70">
        <f t="shared" si="42"/>
        <v>0.19890317527720258</v>
      </c>
      <c r="G228" s="70">
        <f t="shared" si="42"/>
        <v>0.21893797020843572</v>
      </c>
      <c r="H228" s="70">
        <f t="shared" si="42"/>
        <v>7.8381156845793321E-3</v>
      </c>
      <c r="I228" s="70">
        <f t="shared" si="42"/>
        <v>5.3162831391638243E-3</v>
      </c>
      <c r="J228" s="70">
        <f t="shared" si="42"/>
        <v>6.521887129535749E-3</v>
      </c>
      <c r="K228" s="70">
        <f t="shared" si="42"/>
        <v>8.1714822191372473E-3</v>
      </c>
      <c r="L228" s="70">
        <f t="shared" si="42"/>
        <v>9.69104637088921E-3</v>
      </c>
      <c r="M228" s="70"/>
      <c r="N228" s="68"/>
      <c r="O228" t="s">
        <v>195</v>
      </c>
      <c r="P228" s="64">
        <v>40</v>
      </c>
      <c r="Q228" t="s">
        <v>202</v>
      </c>
      <c r="R228" s="22" t="s">
        <v>98</v>
      </c>
      <c r="S228" s="26">
        <v>44838</v>
      </c>
      <c r="T228" s="69">
        <v>46.492800000000003</v>
      </c>
      <c r="U228" s="69">
        <v>2.2011699999999998</v>
      </c>
      <c r="V228" s="69">
        <v>6.0976400000000002</v>
      </c>
      <c r="W228" s="69">
        <v>1.0697999999999999E-2</v>
      </c>
      <c r="X228" s="69">
        <v>4.4105879821013509</v>
      </c>
      <c r="Y228" s="69">
        <v>5.1042036056940523</v>
      </c>
      <c r="Z228" s="69">
        <v>11.193899999999999</v>
      </c>
      <c r="AA228" s="69">
        <v>0.19102</v>
      </c>
      <c r="AB228" s="69">
        <v>22.285799999999998</v>
      </c>
      <c r="AC228" s="69">
        <v>0.96983900000000001</v>
      </c>
      <c r="AD228" s="69">
        <f t="shared" si="36"/>
        <v>98.957658587795379</v>
      </c>
      <c r="AF228" s="11">
        <f t="shared" si="37"/>
        <v>0.68911016466384556</v>
      </c>
      <c r="AG228" s="11"/>
      <c r="AH228" s="11">
        <f t="shared" si="38"/>
        <v>0.33286801999546789</v>
      </c>
      <c r="AI228" s="11">
        <f t="shared" si="39"/>
        <v>0.15339922106020507</v>
      </c>
      <c r="AJ228" s="11">
        <f t="shared" si="40"/>
        <v>0.47622908933238861</v>
      </c>
      <c r="AK228" s="11">
        <f t="shared" si="41"/>
        <v>3.7503669611938399E-2</v>
      </c>
      <c r="AL228" s="3">
        <v>1.7632840747041454</v>
      </c>
      <c r="AM228" s="3">
        <v>6.2788778740847456E-2</v>
      </c>
      <c r="AN228" s="3">
        <v>0.27253887337892085</v>
      </c>
      <c r="AO228" s="3">
        <v>0.13987375191400905</v>
      </c>
      <c r="AP228" s="3">
        <v>0.14566216874302593</v>
      </c>
      <c r="AQ228" s="3">
        <v>0.63291134973472574</v>
      </c>
      <c r="AR228" s="3">
        <v>6.135559381185117E-3</v>
      </c>
      <c r="AS228" s="3">
        <v>0.90549640580193058</v>
      </c>
      <c r="AT228" s="3">
        <v>7.1309037601210018E-2</v>
      </c>
    </row>
    <row r="229" spans="1:46" x14ac:dyDescent="0.2">
      <c r="C229" s="30" t="s">
        <v>577</v>
      </c>
      <c r="D229" s="70">
        <f>2*STDEV(D128:D227)/(AVERAGE(D128:D227))*100</f>
        <v>8.7168458429216145</v>
      </c>
      <c r="E229" s="70">
        <f t="shared" ref="E229:L229" si="43">2*STDEV(E128:E227)/(AVERAGE(E128:E227))*100</f>
        <v>1.3536652912709477</v>
      </c>
      <c r="F229" s="70">
        <f t="shared" si="43"/>
        <v>2.1636389288798816</v>
      </c>
      <c r="G229" s="70">
        <f t="shared" si="43"/>
        <v>1.7100091582362871</v>
      </c>
      <c r="H229" s="70">
        <f t="shared" si="43"/>
        <v>37.950820010213029</v>
      </c>
      <c r="I229" s="70">
        <f t="shared" si="43"/>
        <v>992.56607217263024</v>
      </c>
      <c r="J229" s="70">
        <f t="shared" si="43"/>
        <v>16.912811623456385</v>
      </c>
      <c r="K229" s="70">
        <f t="shared" si="43"/>
        <v>72.042503707375744</v>
      </c>
      <c r="L229" s="70">
        <f t="shared" si="43"/>
        <v>34.708851828327596</v>
      </c>
      <c r="M229" s="69"/>
      <c r="O229" t="s">
        <v>195</v>
      </c>
      <c r="P229" s="64">
        <v>40</v>
      </c>
      <c r="Q229" t="s">
        <v>446</v>
      </c>
      <c r="R229" s="22" t="s">
        <v>355</v>
      </c>
      <c r="S229" s="26">
        <v>44838</v>
      </c>
      <c r="T229" s="69">
        <v>48.064799999999998</v>
      </c>
      <c r="U229" s="69">
        <v>2.5325099999999998</v>
      </c>
      <c r="V229" s="69">
        <v>4.4153399999999996</v>
      </c>
      <c r="W229" s="69">
        <v>-1.7700000000000001E-3</v>
      </c>
      <c r="X229" s="69">
        <v>5.8479544266681902</v>
      </c>
      <c r="Y229" s="69">
        <v>1.9751503500720717</v>
      </c>
      <c r="Z229" s="69">
        <v>13.1594</v>
      </c>
      <c r="AA229" s="69">
        <v>0.15731100000000001</v>
      </c>
      <c r="AB229" s="69">
        <v>21.996500000000001</v>
      </c>
      <c r="AC229" s="69">
        <v>0.45351399999999997</v>
      </c>
      <c r="AD229" s="69">
        <f t="shared" si="36"/>
        <v>98.60070977674026</v>
      </c>
      <c r="AF229" s="11">
        <f t="shared" si="37"/>
        <v>0.75470953534205309</v>
      </c>
      <c r="AG229" s="11"/>
      <c r="AH229" s="11">
        <f t="shared" si="38"/>
        <v>0.38792491261291884</v>
      </c>
      <c r="AI229" s="11">
        <f t="shared" si="39"/>
        <v>0.12871508470892046</v>
      </c>
      <c r="AJ229" s="11">
        <f t="shared" si="40"/>
        <v>0.46597456009663774</v>
      </c>
      <c r="AK229" s="11">
        <f t="shared" si="41"/>
        <v>1.7385442581522994E-2</v>
      </c>
      <c r="AL229" s="3">
        <v>1.8181325563700952</v>
      </c>
      <c r="AM229" s="3">
        <v>7.2051236904497801E-2</v>
      </c>
      <c r="AN229" s="3">
        <v>0.19683061463479759</v>
      </c>
      <c r="AO229" s="3">
        <v>0.18497180522374201</v>
      </c>
      <c r="AP229" s="3">
        <v>5.6218695354484552E-2</v>
      </c>
      <c r="AQ229" s="3">
        <v>0.74209476864152224</v>
      </c>
      <c r="AR229" s="3">
        <v>5.0396019546605029E-3</v>
      </c>
      <c r="AS229" s="3">
        <v>0.8914026197456274</v>
      </c>
      <c r="AT229" s="3">
        <v>3.3258101170572041E-2</v>
      </c>
    </row>
    <row r="230" spans="1:46" x14ac:dyDescent="0.2">
      <c r="C230" s="26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O230" t="s">
        <v>195</v>
      </c>
      <c r="P230" s="64">
        <v>40</v>
      </c>
      <c r="Q230" t="s">
        <v>203</v>
      </c>
      <c r="R230" s="22" t="s">
        <v>98</v>
      </c>
      <c r="S230" s="26">
        <v>44838</v>
      </c>
      <c r="T230" s="69">
        <v>48.497100000000003</v>
      </c>
      <c r="U230" s="69">
        <v>2.0144500000000001</v>
      </c>
      <c r="V230" s="69">
        <v>4.85215</v>
      </c>
      <c r="W230" s="69">
        <v>5.1322E-2</v>
      </c>
      <c r="X230" s="69">
        <v>4.1934818705952024</v>
      </c>
      <c r="Y230" s="69">
        <v>2.8490364348270854</v>
      </c>
      <c r="Z230" s="69">
        <v>13.894</v>
      </c>
      <c r="AA230" s="69">
        <v>0.134158</v>
      </c>
      <c r="AB230" s="69">
        <v>22.2576</v>
      </c>
      <c r="AC230" s="69">
        <v>0.50425699999999996</v>
      </c>
      <c r="AD230" s="69">
        <f t="shared" si="36"/>
        <v>99.247555305422281</v>
      </c>
      <c r="AF230" s="11">
        <f t="shared" si="37"/>
        <v>0.78567871243814358</v>
      </c>
      <c r="AG230" s="11"/>
      <c r="AH230" s="11">
        <f t="shared" si="38"/>
        <v>0.40376969228238374</v>
      </c>
      <c r="AI230" s="11">
        <f t="shared" si="39"/>
        <v>0.11235708634863763</v>
      </c>
      <c r="AJ230" s="11">
        <f t="shared" si="40"/>
        <v>0.46481677890580886</v>
      </c>
      <c r="AK230" s="11">
        <f t="shared" si="41"/>
        <v>1.9056442463169808E-2</v>
      </c>
      <c r="AL230" s="3">
        <v>1.8124570523337482</v>
      </c>
      <c r="AM230" s="3">
        <v>5.662396995726518E-2</v>
      </c>
      <c r="AN230" s="3">
        <v>0.21370577867913501</v>
      </c>
      <c r="AO230" s="3">
        <v>0.13104784270167652</v>
      </c>
      <c r="AP230" s="3">
        <v>8.0118379531636724E-2</v>
      </c>
      <c r="AQ230" s="3">
        <v>0.7741125834120075</v>
      </c>
      <c r="AR230" s="3">
        <v>4.2462667188315423E-3</v>
      </c>
      <c r="AS230" s="3">
        <v>0.8911528636487569</v>
      </c>
      <c r="AT230" s="3">
        <v>3.6535263016942085E-2</v>
      </c>
    </row>
    <row r="231" spans="1:46" x14ac:dyDescent="0.2">
      <c r="C231" s="26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O231" t="s">
        <v>195</v>
      </c>
      <c r="P231" s="64">
        <v>40</v>
      </c>
      <c r="Q231" t="s">
        <v>447</v>
      </c>
      <c r="R231" s="22" t="s">
        <v>355</v>
      </c>
      <c r="S231" s="26">
        <v>44838</v>
      </c>
      <c r="T231" s="69">
        <v>41.2515</v>
      </c>
      <c r="U231" s="69">
        <v>4.8470199999999997</v>
      </c>
      <c r="V231" s="69">
        <v>10.132899999999999</v>
      </c>
      <c r="W231" s="69">
        <v>1.2011000000000001E-2</v>
      </c>
      <c r="X231" s="69">
        <v>3.6132027076170044</v>
      </c>
      <c r="Y231" s="69">
        <v>5.2538868929759266</v>
      </c>
      <c r="Z231" s="69">
        <v>10.723699999999999</v>
      </c>
      <c r="AA231" s="69">
        <v>0.11469500000000001</v>
      </c>
      <c r="AB231" s="69">
        <v>22.103300000000001</v>
      </c>
      <c r="AC231" s="69">
        <v>0.55196299999999998</v>
      </c>
      <c r="AD231" s="69">
        <f t="shared" si="36"/>
        <v>98.604178600592931</v>
      </c>
      <c r="AF231" s="11">
        <f t="shared" si="37"/>
        <v>0.69624942479515939</v>
      </c>
      <c r="AG231" s="11"/>
      <c r="AH231" s="11">
        <f t="shared" si="38"/>
        <v>0.3343963991917176</v>
      </c>
      <c r="AI231" s="11">
        <f t="shared" si="39"/>
        <v>0.14791785248143027</v>
      </c>
      <c r="AJ231" s="11">
        <f t="shared" si="40"/>
        <v>0.49530315661372482</v>
      </c>
      <c r="AK231" s="11">
        <f t="shared" si="41"/>
        <v>2.2382591713127353E-2</v>
      </c>
      <c r="AL231" s="3">
        <v>1.5767787685300303</v>
      </c>
      <c r="AM231" s="3">
        <v>0.13934702395901308</v>
      </c>
      <c r="AN231" s="3">
        <v>0.45645174101802588</v>
      </c>
      <c r="AO231" s="3">
        <v>0.11548524416744105</v>
      </c>
      <c r="AP231" s="3">
        <v>0.15111025417601151</v>
      </c>
      <c r="AQ231" s="3">
        <v>0.61108349259728312</v>
      </c>
      <c r="AR231" s="3">
        <v>3.7129084765002091E-3</v>
      </c>
      <c r="AS231" s="3">
        <v>0.90512811612078714</v>
      </c>
      <c r="AT231" s="3">
        <v>4.090245095490741E-2</v>
      </c>
    </row>
    <row r="232" spans="1:46" x14ac:dyDescent="0.2">
      <c r="C232" s="26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O232" t="s">
        <v>195</v>
      </c>
      <c r="P232" s="64">
        <v>40</v>
      </c>
      <c r="Q232" t="s">
        <v>204</v>
      </c>
      <c r="R232" s="22" t="s">
        <v>98</v>
      </c>
      <c r="S232" s="26">
        <v>44838</v>
      </c>
      <c r="T232" s="69">
        <v>43.764499999999998</v>
      </c>
      <c r="U232" s="69">
        <v>3.9079700000000002</v>
      </c>
      <c r="V232" s="69">
        <v>8.8210899999999999</v>
      </c>
      <c r="W232" s="69">
        <v>1.4411999999999999E-2</v>
      </c>
      <c r="X232" s="69">
        <v>2.9176103373845312</v>
      </c>
      <c r="Y232" s="69">
        <v>4.2562993181841628</v>
      </c>
      <c r="Z232" s="69">
        <v>12.099500000000001</v>
      </c>
      <c r="AA232" s="69">
        <v>0.100374</v>
      </c>
      <c r="AB232" s="69">
        <v>22.513500000000001</v>
      </c>
      <c r="AC232" s="69">
        <v>0.53020999999999996</v>
      </c>
      <c r="AD232" s="69">
        <f t="shared" si="36"/>
        <v>98.925465655568686</v>
      </c>
      <c r="AF232" s="11">
        <f t="shared" si="37"/>
        <v>0.76173016792478809</v>
      </c>
      <c r="AG232" s="11"/>
      <c r="AH232" s="11">
        <f t="shared" si="38"/>
        <v>0.36878243647653025</v>
      </c>
      <c r="AI232" s="11">
        <f t="shared" si="39"/>
        <v>0.11709340630842009</v>
      </c>
      <c r="AJ232" s="11">
        <f t="shared" si="40"/>
        <v>0.49310892516876803</v>
      </c>
      <c r="AK232" s="11">
        <f t="shared" si="41"/>
        <v>2.1015232046281706E-2</v>
      </c>
      <c r="AL232" s="3">
        <v>1.6513003523585725</v>
      </c>
      <c r="AM232" s="3">
        <v>0.11090399519220921</v>
      </c>
      <c r="AN232" s="3">
        <v>0.39224412587700558</v>
      </c>
      <c r="AO232" s="3">
        <v>9.205227856549475E-2</v>
      </c>
      <c r="AP232" s="3">
        <v>0.12084215533577082</v>
      </c>
      <c r="AQ232" s="3">
        <v>0.68060698861228031</v>
      </c>
      <c r="AR232" s="3">
        <v>3.2074808627794577E-3</v>
      </c>
      <c r="AS232" s="3">
        <v>0.91005792961160248</v>
      </c>
      <c r="AT232" s="3">
        <v>3.878469358428447E-2</v>
      </c>
    </row>
    <row r="233" spans="1:46" x14ac:dyDescent="0.2">
      <c r="B233" t="s">
        <v>611</v>
      </c>
      <c r="C233" s="26">
        <v>44607</v>
      </c>
      <c r="D233" s="69">
        <v>10.188599999999999</v>
      </c>
      <c r="E233" s="69">
        <v>38.677900000000001</v>
      </c>
      <c r="F233" s="69">
        <v>12.253500000000001</v>
      </c>
      <c r="G233" s="69">
        <v>9.9133099999999992</v>
      </c>
      <c r="H233" s="69">
        <v>4.5889600000000002</v>
      </c>
      <c r="I233" s="69">
        <v>-7.7600000000000004E-3</v>
      </c>
      <c r="J233" s="69">
        <v>8.9465000000000003E-2</v>
      </c>
      <c r="K233" s="69">
        <v>13.310499999999999</v>
      </c>
      <c r="L233" s="69">
        <v>2.6036800000000002</v>
      </c>
      <c r="M233" s="69">
        <v>91.618099999999998</v>
      </c>
      <c r="O233" t="s">
        <v>195</v>
      </c>
      <c r="P233" s="64">
        <v>40</v>
      </c>
      <c r="Q233" t="s">
        <v>448</v>
      </c>
      <c r="R233" s="22" t="s">
        <v>355</v>
      </c>
      <c r="S233" s="26">
        <v>44838</v>
      </c>
      <c r="T233" s="69">
        <v>47.101300000000002</v>
      </c>
      <c r="U233" s="69">
        <v>2.7981500000000001</v>
      </c>
      <c r="V233" s="69">
        <v>5.3774199999999999</v>
      </c>
      <c r="W233" s="69">
        <v>6.0150000000000004E-3</v>
      </c>
      <c r="X233" s="69">
        <v>5.3701240425518471</v>
      </c>
      <c r="Y233" s="69">
        <v>2.5901962007299622</v>
      </c>
      <c r="Z233" s="69">
        <v>12.957800000000001</v>
      </c>
      <c r="AA233" s="69">
        <v>0.15881999999999999</v>
      </c>
      <c r="AB233" s="69">
        <v>21.959599999999998</v>
      </c>
      <c r="AC233" s="69">
        <v>0.451739</v>
      </c>
      <c r="AD233" s="69">
        <f t="shared" si="36"/>
        <v>98.771164243281817</v>
      </c>
      <c r="AF233" s="11">
        <f t="shared" si="37"/>
        <v>0.74999433406706928</v>
      </c>
      <c r="AG233" s="11"/>
      <c r="AH233" s="11">
        <f t="shared" si="38"/>
        <v>0.38410101460549356</v>
      </c>
      <c r="AI233" s="11">
        <f t="shared" si="39"/>
        <v>0.13071198284388003</v>
      </c>
      <c r="AJ233" s="11">
        <f t="shared" si="40"/>
        <v>0.46777353592241877</v>
      </c>
      <c r="AK233" s="11">
        <f t="shared" si="41"/>
        <v>1.7413466628207627E-2</v>
      </c>
      <c r="AL233" s="3">
        <v>1.7801528524487551</v>
      </c>
      <c r="AM233" s="3">
        <v>7.9540306541952752E-2</v>
      </c>
      <c r="AN233" s="3">
        <v>0.23951264765243843</v>
      </c>
      <c r="AO233" s="3">
        <v>0.16971173352932331</v>
      </c>
      <c r="AP233" s="3">
        <v>7.3661280033120752E-2</v>
      </c>
      <c r="AQ233" s="3">
        <v>0.73009697822459818</v>
      </c>
      <c r="AR233" s="3">
        <v>5.0835644293637525E-3</v>
      </c>
      <c r="AS233" s="3">
        <v>0.88914122088733716</v>
      </c>
      <c r="AT233" s="3">
        <v>3.3099416253110407E-2</v>
      </c>
    </row>
    <row r="234" spans="1:46" x14ac:dyDescent="0.2">
      <c r="B234" t="s">
        <v>611</v>
      </c>
      <c r="C234" s="26">
        <v>44607</v>
      </c>
      <c r="D234" s="69">
        <v>10.280099999999999</v>
      </c>
      <c r="E234" s="69">
        <v>38.689399999999999</v>
      </c>
      <c r="F234" s="69">
        <v>12.366899999999999</v>
      </c>
      <c r="G234" s="69">
        <v>9.8949599999999993</v>
      </c>
      <c r="H234" s="69">
        <v>4.6265400000000003</v>
      </c>
      <c r="I234" s="69">
        <v>-4.5599999999999998E-3</v>
      </c>
      <c r="J234" s="69">
        <v>0.100345</v>
      </c>
      <c r="K234" s="69">
        <v>13.277100000000001</v>
      </c>
      <c r="L234" s="69">
        <v>2.5705200000000001</v>
      </c>
      <c r="M234" s="69">
        <v>91.801299999999998</v>
      </c>
      <c r="O234" t="s">
        <v>195</v>
      </c>
      <c r="P234" s="64">
        <v>40</v>
      </c>
      <c r="Q234" t="s">
        <v>205</v>
      </c>
      <c r="R234" s="22" t="s">
        <v>98</v>
      </c>
      <c r="S234" s="26">
        <v>44838</v>
      </c>
      <c r="T234" s="69">
        <v>47.048000000000002</v>
      </c>
      <c r="U234" s="69">
        <v>2.2910300000000001</v>
      </c>
      <c r="V234" s="69">
        <v>5.5087200000000003</v>
      </c>
      <c r="W234" s="69">
        <v>1.3721000000000001E-2</v>
      </c>
      <c r="X234" s="69">
        <v>3.6339607231356896</v>
      </c>
      <c r="Y234" s="69">
        <v>4.5058575763567283</v>
      </c>
      <c r="Z234" s="69">
        <v>12.378299999999999</v>
      </c>
      <c r="AA234" s="69">
        <v>0.17218600000000001</v>
      </c>
      <c r="AB234" s="69">
        <v>22.636399999999998</v>
      </c>
      <c r="AC234" s="69">
        <v>0.75164500000000001</v>
      </c>
      <c r="AD234" s="69">
        <f t="shared" si="36"/>
        <v>98.939820299492396</v>
      </c>
      <c r="AF234" s="11">
        <f t="shared" si="37"/>
        <v>0.74162470524380064</v>
      </c>
      <c r="AG234" s="11"/>
      <c r="AH234" s="11">
        <f t="shared" si="38"/>
        <v>0.36371524558504587</v>
      </c>
      <c r="AI234" s="11">
        <f t="shared" si="39"/>
        <v>0.12958924824245793</v>
      </c>
      <c r="AJ234" s="11">
        <f t="shared" si="40"/>
        <v>0.47797469219090499</v>
      </c>
      <c r="AK234" s="11">
        <f t="shared" si="41"/>
        <v>2.8720813981591327E-2</v>
      </c>
      <c r="AL234" s="3">
        <v>1.7753939708896234</v>
      </c>
      <c r="AM234" s="3">
        <v>6.5024379744556632E-2</v>
      </c>
      <c r="AN234" s="3">
        <v>0.24498210702819981</v>
      </c>
      <c r="AO234" s="3">
        <v>0.11466660515172125</v>
      </c>
      <c r="AP234" s="3">
        <v>0.12794202884391115</v>
      </c>
      <c r="AQ234" s="3">
        <v>0.69636904273834399</v>
      </c>
      <c r="AR234" s="3">
        <v>5.5028813812538118E-3</v>
      </c>
      <c r="AS234" s="3">
        <v>0.91513012691767148</v>
      </c>
      <c r="AT234" s="3">
        <v>5.4988857304718676E-2</v>
      </c>
    </row>
    <row r="235" spans="1:46" x14ac:dyDescent="0.2">
      <c r="B235" t="s">
        <v>611</v>
      </c>
      <c r="C235" s="26">
        <v>44607</v>
      </c>
      <c r="D235" s="69">
        <v>10.1714</v>
      </c>
      <c r="E235" s="69">
        <v>38.8172</v>
      </c>
      <c r="F235" s="69">
        <v>12.4095</v>
      </c>
      <c r="G235" s="69">
        <v>9.97532</v>
      </c>
      <c r="H235" s="69">
        <v>4.5541299999999998</v>
      </c>
      <c r="I235" s="69">
        <v>1.2423999999999999E-2</v>
      </c>
      <c r="J235" s="69">
        <v>9.8948999999999995E-2</v>
      </c>
      <c r="K235" s="69">
        <v>13.2927</v>
      </c>
      <c r="L235" s="69">
        <v>2.55558</v>
      </c>
      <c r="M235" s="69">
        <v>91.887200000000007</v>
      </c>
      <c r="O235" t="s">
        <v>195</v>
      </c>
      <c r="P235" s="64">
        <v>40</v>
      </c>
      <c r="Q235" t="s">
        <v>449</v>
      </c>
      <c r="R235" s="22" t="s">
        <v>355</v>
      </c>
      <c r="S235" s="26">
        <v>44838</v>
      </c>
      <c r="T235" s="69">
        <v>45.450899999999997</v>
      </c>
      <c r="U235" s="69">
        <v>2.9131399999999998</v>
      </c>
      <c r="V235" s="69">
        <v>7.20791</v>
      </c>
      <c r="W235" s="69">
        <v>0.15764500000000001</v>
      </c>
      <c r="X235" s="69">
        <v>3.8192528184636276</v>
      </c>
      <c r="Y235" s="69">
        <v>3.6842907593565988</v>
      </c>
      <c r="Z235" s="69">
        <v>12.560499999999999</v>
      </c>
      <c r="AA235" s="69">
        <v>9.7224000000000005E-2</v>
      </c>
      <c r="AB235" s="69">
        <v>22.433399999999999</v>
      </c>
      <c r="AC235" s="69">
        <v>0.51090400000000002</v>
      </c>
      <c r="AD235" s="69">
        <f t="shared" si="36"/>
        <v>98.835166577820203</v>
      </c>
      <c r="AF235" s="11">
        <f t="shared" si="37"/>
        <v>0.75838135322356648</v>
      </c>
      <c r="AG235" s="11"/>
      <c r="AH235" s="11">
        <f t="shared" si="38"/>
        <v>0.37603050545705191</v>
      </c>
      <c r="AI235" s="11">
        <f t="shared" si="39"/>
        <v>0.12145599707201149</v>
      </c>
      <c r="AJ235" s="11">
        <f t="shared" si="40"/>
        <v>0.48262330785069485</v>
      </c>
      <c r="AK235" s="11">
        <f t="shared" si="41"/>
        <v>1.9890189620241763E-2</v>
      </c>
      <c r="AL235" s="3">
        <v>1.7161948902419073</v>
      </c>
      <c r="AM235" s="3">
        <v>8.273272736688296E-2</v>
      </c>
      <c r="AN235" s="3">
        <v>0.32074771072150016</v>
      </c>
      <c r="AO235" s="3">
        <v>0.12058843989322526</v>
      </c>
      <c r="AP235" s="3">
        <v>0.10467915610255295</v>
      </c>
      <c r="AQ235" s="3">
        <v>0.70705943671132609</v>
      </c>
      <c r="AR235" s="3">
        <v>3.1091118209690032E-3</v>
      </c>
      <c r="AS235" s="3">
        <v>0.90748851287450694</v>
      </c>
      <c r="AT235" s="3">
        <v>3.7400014267129356E-2</v>
      </c>
    </row>
    <row r="236" spans="1:46" x14ac:dyDescent="0.2">
      <c r="B236" t="s">
        <v>611</v>
      </c>
      <c r="C236" s="26">
        <v>44607</v>
      </c>
      <c r="D236" s="69">
        <v>10.175599999999999</v>
      </c>
      <c r="E236" s="69">
        <v>38.717100000000002</v>
      </c>
      <c r="F236" s="69">
        <v>12.355399999999999</v>
      </c>
      <c r="G236" s="69">
        <v>9.9390599999999996</v>
      </c>
      <c r="H236" s="69">
        <v>4.6588500000000002</v>
      </c>
      <c r="I236" s="69">
        <v>-9.5E-4</v>
      </c>
      <c r="J236" s="69">
        <v>8.6687E-2</v>
      </c>
      <c r="K236" s="69">
        <v>13.3169</v>
      </c>
      <c r="L236" s="69">
        <v>2.5425200000000001</v>
      </c>
      <c r="M236" s="69">
        <v>91.7911</v>
      </c>
      <c r="O236" t="s">
        <v>195</v>
      </c>
      <c r="P236" s="64">
        <v>40</v>
      </c>
      <c r="Q236" t="s">
        <v>206</v>
      </c>
      <c r="R236" s="22" t="s">
        <v>98</v>
      </c>
      <c r="S236" s="26">
        <v>44838</v>
      </c>
      <c r="T236" s="69">
        <v>45.616900000000001</v>
      </c>
      <c r="U236" s="69">
        <v>2.4005200000000002</v>
      </c>
      <c r="V236" s="69">
        <v>6.6859799999999998</v>
      </c>
      <c r="W236" s="69">
        <v>3.0428E-2</v>
      </c>
      <c r="X236" s="69">
        <v>4.5292291423707463</v>
      </c>
      <c r="Y236" s="69">
        <v>5.7891468424134693</v>
      </c>
      <c r="Z236" s="69">
        <v>10.407500000000001</v>
      </c>
      <c r="AA236" s="69">
        <v>0.26511000000000001</v>
      </c>
      <c r="AB236" s="69">
        <v>22.070499999999999</v>
      </c>
      <c r="AC236" s="69">
        <v>1.11476</v>
      </c>
      <c r="AD236" s="69">
        <f t="shared" si="36"/>
        <v>98.910073984784219</v>
      </c>
      <c r="AF236" s="11">
        <f t="shared" si="37"/>
        <v>0.65580343656409257</v>
      </c>
      <c r="AG236" s="11"/>
      <c r="AH236" s="11">
        <f t="shared" si="38"/>
        <v>0.3122531551046992</v>
      </c>
      <c r="AI236" s="11">
        <f t="shared" si="39"/>
        <v>0.16840374143668205</v>
      </c>
      <c r="AJ236" s="11">
        <f t="shared" si="40"/>
        <v>0.47584951282227117</v>
      </c>
      <c r="AK236" s="11">
        <f t="shared" si="41"/>
        <v>4.3493590636347557E-2</v>
      </c>
      <c r="AL236" s="3">
        <v>1.7379303927258962</v>
      </c>
      <c r="AM236" s="3">
        <v>6.878659407370788E-2</v>
      </c>
      <c r="AN236" s="3">
        <v>0.30019383962594809</v>
      </c>
      <c r="AO236" s="3">
        <v>0.14428927599824487</v>
      </c>
      <c r="AP236" s="3">
        <v>0.16595998010995569</v>
      </c>
      <c r="AQ236" s="3">
        <v>0.59112306734316877</v>
      </c>
      <c r="AR236" s="3">
        <v>8.5540435950128158E-3</v>
      </c>
      <c r="AS236" s="3">
        <v>0.90082556097451683</v>
      </c>
      <c r="AT236" s="3">
        <v>8.233724555354853E-2</v>
      </c>
    </row>
    <row r="237" spans="1:46" x14ac:dyDescent="0.2">
      <c r="B237" t="s">
        <v>611</v>
      </c>
      <c r="C237" s="26">
        <v>44607</v>
      </c>
      <c r="D237" s="69">
        <v>10.2058</v>
      </c>
      <c r="E237" s="69">
        <v>38.629100000000001</v>
      </c>
      <c r="F237" s="69">
        <v>12.3818</v>
      </c>
      <c r="G237" s="69">
        <v>9.9618199999999995</v>
      </c>
      <c r="H237" s="69">
        <v>4.5802699999999996</v>
      </c>
      <c r="I237" s="69">
        <v>8.1169999999999992E-3</v>
      </c>
      <c r="J237" s="69">
        <v>8.1684000000000007E-2</v>
      </c>
      <c r="K237" s="69">
        <v>13.0052</v>
      </c>
      <c r="L237" s="69">
        <v>2.6112099999999998</v>
      </c>
      <c r="M237" s="69">
        <v>91.465000000000003</v>
      </c>
      <c r="O237" t="s">
        <v>195</v>
      </c>
      <c r="P237" s="64">
        <v>40</v>
      </c>
      <c r="Q237" t="s">
        <v>450</v>
      </c>
      <c r="R237" s="22" t="s">
        <v>355</v>
      </c>
      <c r="S237" s="26">
        <v>44838</v>
      </c>
      <c r="T237" s="69">
        <v>44.783299999999997</v>
      </c>
      <c r="U237" s="69">
        <v>3.0505</v>
      </c>
      <c r="V237" s="69">
        <v>7.5940799999999999</v>
      </c>
      <c r="W237" s="69">
        <v>2.954E-2</v>
      </c>
      <c r="X237" s="69">
        <v>3.9175114862549498</v>
      </c>
      <c r="Y237" s="69">
        <v>4.2946814276962222</v>
      </c>
      <c r="Z237" s="69">
        <v>12.0708</v>
      </c>
      <c r="AA237" s="69">
        <v>0.12180000000000001</v>
      </c>
      <c r="AB237" s="69">
        <v>22.1511</v>
      </c>
      <c r="AC237" s="69">
        <v>0.52673800000000004</v>
      </c>
      <c r="AD237" s="69">
        <f t="shared" si="36"/>
        <v>98.540050913951163</v>
      </c>
      <c r="AF237" s="11">
        <f t="shared" si="37"/>
        <v>0.73442381577238292</v>
      </c>
      <c r="AG237" s="11"/>
      <c r="AH237" s="11">
        <f t="shared" si="38"/>
        <v>0.36458800889264265</v>
      </c>
      <c r="AI237" s="11">
        <f t="shared" si="39"/>
        <v>0.13392916923827755</v>
      </c>
      <c r="AJ237" s="11">
        <f t="shared" si="40"/>
        <v>0.48079358618495732</v>
      </c>
      <c r="AK237" s="11">
        <f t="shared" si="41"/>
        <v>2.0689235684122544E-2</v>
      </c>
      <c r="AL237" s="3">
        <v>1.6997912042636514</v>
      </c>
      <c r="AM237" s="3">
        <v>8.7084804646401448E-2</v>
      </c>
      <c r="AN237" s="3">
        <v>0.3396915514736874</v>
      </c>
      <c r="AO237" s="3">
        <v>0.12433486147984697</v>
      </c>
      <c r="AP237" s="3">
        <v>0.1226570845575603</v>
      </c>
      <c r="AQ237" s="3">
        <v>0.6830310029545783</v>
      </c>
      <c r="AR237" s="3">
        <v>3.9153042244380295E-3</v>
      </c>
      <c r="AS237" s="3">
        <v>0.9007343011183353</v>
      </c>
      <c r="AT237" s="3">
        <v>3.8759885281501483E-2</v>
      </c>
    </row>
    <row r="238" spans="1:46" x14ac:dyDescent="0.2">
      <c r="B238" t="s">
        <v>611</v>
      </c>
      <c r="C238" s="26">
        <v>44607</v>
      </c>
      <c r="D238" s="69">
        <v>10.244300000000001</v>
      </c>
      <c r="E238" s="69">
        <v>38.409999999999997</v>
      </c>
      <c r="F238" s="69">
        <v>12.2798</v>
      </c>
      <c r="G238" s="69">
        <v>9.9438899999999997</v>
      </c>
      <c r="H238" s="69">
        <v>4.60839</v>
      </c>
      <c r="I238" s="69">
        <v>1.6625999999999998E-2</v>
      </c>
      <c r="J238" s="69">
        <v>6.6257999999999997E-2</v>
      </c>
      <c r="K238" s="69">
        <v>12.9252</v>
      </c>
      <c r="L238" s="69">
        <v>2.56962</v>
      </c>
      <c r="M238" s="69">
        <v>91.063999999999993</v>
      </c>
      <c r="O238" t="s">
        <v>195</v>
      </c>
      <c r="P238" s="64">
        <v>40</v>
      </c>
      <c r="Q238" t="s">
        <v>207</v>
      </c>
      <c r="R238" s="22" t="s">
        <v>98</v>
      </c>
      <c r="S238" s="26">
        <v>44838</v>
      </c>
      <c r="T238" s="69">
        <v>47.178699999999999</v>
      </c>
      <c r="U238" s="69">
        <v>2.47065</v>
      </c>
      <c r="V238" s="69">
        <v>5.9988200000000003</v>
      </c>
      <c r="W238" s="69">
        <v>2.5992999999999999E-2</v>
      </c>
      <c r="X238" s="69">
        <v>3.4608945446343085</v>
      </c>
      <c r="Y238" s="69">
        <v>3.7902598807748591</v>
      </c>
      <c r="Z238" s="69">
        <v>13.009600000000001</v>
      </c>
      <c r="AA238" s="69">
        <v>0.149175</v>
      </c>
      <c r="AB238" s="69">
        <v>22.489799999999999</v>
      </c>
      <c r="AC238" s="69">
        <v>0.66782799999999998</v>
      </c>
      <c r="AD238" s="69">
        <f t="shared" si="36"/>
        <v>99.24172042540917</v>
      </c>
      <c r="AF238" s="11">
        <f t="shared" si="37"/>
        <v>0.77144973418340479</v>
      </c>
      <c r="AG238" s="11"/>
      <c r="AH238" s="11">
        <f t="shared" si="38"/>
        <v>0.38287661426761826</v>
      </c>
      <c r="AI238" s="11">
        <f t="shared" si="39"/>
        <v>0.1159253554201979</v>
      </c>
      <c r="AJ238" s="11">
        <f t="shared" si="40"/>
        <v>0.47563908134691574</v>
      </c>
      <c r="AK238" s="11">
        <f t="shared" si="41"/>
        <v>2.5558948965268127E-2</v>
      </c>
      <c r="AL238" s="3">
        <v>1.7676138770474104</v>
      </c>
      <c r="AM238" s="3">
        <v>6.9621684469226966E-2</v>
      </c>
      <c r="AN238" s="3">
        <v>0.26487279614282283</v>
      </c>
      <c r="AO238" s="3">
        <v>0.10842587870517208</v>
      </c>
      <c r="AP238" s="3">
        <v>0.10685445164813194</v>
      </c>
      <c r="AQ238" s="3">
        <v>0.72665832626615523</v>
      </c>
      <c r="AR238" s="3">
        <v>4.7334328340461083E-3</v>
      </c>
      <c r="AS238" s="3">
        <v>0.90271143725884329</v>
      </c>
      <c r="AT238" s="3">
        <v>4.8508115628190754E-2</v>
      </c>
    </row>
    <row r="239" spans="1:46" x14ac:dyDescent="0.2">
      <c r="B239" t="s">
        <v>611</v>
      </c>
      <c r="C239" s="26">
        <v>44607</v>
      </c>
      <c r="D239" s="69">
        <v>10.1983</v>
      </c>
      <c r="E239" s="69">
        <v>38.516300000000001</v>
      </c>
      <c r="F239" s="69">
        <v>12.4871</v>
      </c>
      <c r="G239" s="69">
        <v>9.9675600000000006</v>
      </c>
      <c r="H239" s="69">
        <v>4.5691199999999998</v>
      </c>
      <c r="I239" s="69">
        <v>5.274E-3</v>
      </c>
      <c r="J239" s="69">
        <v>8.6883000000000002E-2</v>
      </c>
      <c r="K239" s="69">
        <v>13.098800000000001</v>
      </c>
      <c r="L239" s="69">
        <v>2.54426</v>
      </c>
      <c r="M239" s="69">
        <v>91.473600000000005</v>
      </c>
      <c r="O239" t="s">
        <v>195</v>
      </c>
      <c r="P239" s="64">
        <v>40</v>
      </c>
      <c r="Q239" t="s">
        <v>451</v>
      </c>
      <c r="R239" s="22" t="s">
        <v>355</v>
      </c>
      <c r="S239" s="26">
        <v>44838</v>
      </c>
      <c r="T239" s="69">
        <v>47.636499999999998</v>
      </c>
      <c r="U239" s="69">
        <v>2.7285900000000001</v>
      </c>
      <c r="V239" s="69">
        <v>4.9286799999999999</v>
      </c>
      <c r="W239" s="69">
        <v>9.2320000000000006E-3</v>
      </c>
      <c r="X239" s="69">
        <v>5.231825280715773</v>
      </c>
      <c r="Y239" s="69">
        <v>2.6546375742692989</v>
      </c>
      <c r="Z239" s="69">
        <v>13.338200000000001</v>
      </c>
      <c r="AA239" s="69">
        <v>0.16542299999999999</v>
      </c>
      <c r="AB239" s="69">
        <v>21.999500000000001</v>
      </c>
      <c r="AC239" s="69">
        <v>0.44934299999999999</v>
      </c>
      <c r="AD239" s="69">
        <f t="shared" si="36"/>
        <v>99.141930854985063</v>
      </c>
      <c r="AF239" s="11">
        <f t="shared" si="37"/>
        <v>0.757312169181803</v>
      </c>
      <c r="AG239" s="11"/>
      <c r="AH239" s="11">
        <f t="shared" si="38"/>
        <v>0.39114887926460951</v>
      </c>
      <c r="AI239" s="11">
        <f t="shared" si="39"/>
        <v>0.12810319328334954</v>
      </c>
      <c r="AJ239" s="11">
        <f t="shared" si="40"/>
        <v>0.46361205126884075</v>
      </c>
      <c r="AK239" s="11">
        <f t="shared" si="41"/>
        <v>1.7135876183200192E-2</v>
      </c>
      <c r="AL239" s="3">
        <v>1.7919537572869817</v>
      </c>
      <c r="AM239" s="3">
        <v>7.7199965116176578E-2</v>
      </c>
      <c r="AN239" s="3">
        <v>0.21849810161462555</v>
      </c>
      <c r="AO239" s="3">
        <v>0.16456722151652048</v>
      </c>
      <c r="AP239" s="3">
        <v>7.5140553372761695E-2</v>
      </c>
      <c r="AQ239" s="3">
        <v>0.74801284579916416</v>
      </c>
      <c r="AR239" s="3">
        <v>5.2701331236285768E-3</v>
      </c>
      <c r="AS239" s="3">
        <v>0.8865876606073414</v>
      </c>
      <c r="AT239" s="3">
        <v>3.2769761562799989E-2</v>
      </c>
    </row>
    <row r="240" spans="1:46" x14ac:dyDescent="0.2">
      <c r="B240" t="s">
        <v>611</v>
      </c>
      <c r="C240" s="26">
        <v>44607</v>
      </c>
      <c r="D240" s="69">
        <v>10.244899999999999</v>
      </c>
      <c r="E240" s="69">
        <v>38.664000000000001</v>
      </c>
      <c r="F240" s="69">
        <v>12.4603</v>
      </c>
      <c r="G240" s="69">
        <v>9.9606200000000005</v>
      </c>
      <c r="H240" s="69">
        <v>4.61212</v>
      </c>
      <c r="I240" s="69">
        <v>-7.9799999999999992E-3</v>
      </c>
      <c r="J240" s="69">
        <v>8.2743999999999998E-2</v>
      </c>
      <c r="K240" s="69">
        <v>13.1098</v>
      </c>
      <c r="L240" s="69">
        <v>2.5862799999999999</v>
      </c>
      <c r="M240" s="69">
        <v>91.712699999999998</v>
      </c>
      <c r="O240" t="s">
        <v>195</v>
      </c>
      <c r="P240" s="64">
        <v>40</v>
      </c>
      <c r="Q240" t="s">
        <v>337</v>
      </c>
      <c r="R240" s="22" t="s">
        <v>331</v>
      </c>
      <c r="S240" s="26">
        <v>44838</v>
      </c>
      <c r="T240" s="69">
        <v>48.075800000000001</v>
      </c>
      <c r="U240" s="69">
        <v>2.1672199999999999</v>
      </c>
      <c r="V240" s="69">
        <v>5.2220199999999997</v>
      </c>
      <c r="W240" s="69">
        <v>0.15790100000000001</v>
      </c>
      <c r="X240" s="69">
        <v>4.2862828043834265</v>
      </c>
      <c r="Y240" s="69">
        <v>2.493438994210234</v>
      </c>
      <c r="Z240" s="69">
        <v>13.8042</v>
      </c>
      <c r="AA240" s="69">
        <v>0.113508</v>
      </c>
      <c r="AB240" s="69">
        <v>22.415900000000001</v>
      </c>
      <c r="AC240" s="69">
        <v>0.46571400000000002</v>
      </c>
      <c r="AD240" s="69">
        <f t="shared" si="36"/>
        <v>99.201984798593671</v>
      </c>
      <c r="AF240" s="11">
        <f t="shared" si="37"/>
        <v>0.79030874269129758</v>
      </c>
      <c r="AG240" s="11"/>
      <c r="AH240" s="11">
        <f t="shared" si="38"/>
        <v>0.40309670121518926</v>
      </c>
      <c r="AI240" s="11">
        <f t="shared" si="39"/>
        <v>0.1088359013923953</v>
      </c>
      <c r="AJ240" s="11">
        <f t="shared" si="40"/>
        <v>0.47038257246974313</v>
      </c>
      <c r="AK240" s="11">
        <f t="shared" si="41"/>
        <v>1.7684824922672256E-2</v>
      </c>
      <c r="AL240" s="3">
        <v>1.7986778122187292</v>
      </c>
      <c r="AM240" s="3">
        <v>6.098481704884616E-2</v>
      </c>
      <c r="AN240" s="3">
        <v>0.23024779577987958</v>
      </c>
      <c r="AO240" s="3">
        <v>0.13409445856745414</v>
      </c>
      <c r="AP240" s="3">
        <v>7.0195262650407389E-2</v>
      </c>
      <c r="AQ240" s="3">
        <v>0.76995080668889393</v>
      </c>
      <c r="AR240" s="3">
        <v>3.59659941231589E-3</v>
      </c>
      <c r="AS240" s="3">
        <v>0.89847284791381643</v>
      </c>
      <c r="AT240" s="3">
        <v>3.3779599719657223E-2</v>
      </c>
    </row>
    <row r="241" spans="2:46" x14ac:dyDescent="0.2">
      <c r="C241" s="26" t="s">
        <v>612</v>
      </c>
      <c r="D241" s="69">
        <f>2*STDEV(D233:D240)</f>
        <v>7.7419801822826345E-2</v>
      </c>
      <c r="E241" s="69">
        <f t="shared" ref="E241:L241" si="44">2*STDEV(E233:E240)</f>
        <v>0.25084701655448605</v>
      </c>
      <c r="F241" s="69">
        <f t="shared" si="44"/>
        <v>0.16097912686343593</v>
      </c>
      <c r="G241" s="69">
        <f t="shared" si="44"/>
        <v>5.6053187751839255E-2</v>
      </c>
      <c r="H241" s="69">
        <f t="shared" si="44"/>
        <v>6.7415294364748996E-2</v>
      </c>
      <c r="I241" s="69">
        <f t="shared" si="44"/>
        <v>1.8730299469423485E-2</v>
      </c>
      <c r="J241" s="69">
        <f t="shared" si="44"/>
        <v>2.1414890505373145E-2</v>
      </c>
      <c r="K241" s="69">
        <f t="shared" si="44"/>
        <v>0.305711642845719</v>
      </c>
      <c r="L241" s="69">
        <f t="shared" si="44"/>
        <v>5.1567766718035306E-2</v>
      </c>
      <c r="M241" s="69"/>
      <c r="O241" t="s">
        <v>195</v>
      </c>
      <c r="P241" s="64">
        <v>40</v>
      </c>
      <c r="Q241" t="s">
        <v>337</v>
      </c>
      <c r="R241" s="22" t="s">
        <v>331</v>
      </c>
      <c r="S241" s="26">
        <v>44838</v>
      </c>
      <c r="T241" s="69">
        <v>45.366700000000002</v>
      </c>
      <c r="U241" s="69">
        <v>3.1055299999999999</v>
      </c>
      <c r="V241" s="69">
        <v>6.9387999999999996</v>
      </c>
      <c r="W241" s="69">
        <v>0.24929299999999999</v>
      </c>
      <c r="X241" s="69">
        <v>4.5344714710059693</v>
      </c>
      <c r="Y241" s="69">
        <v>3.1879641795063103</v>
      </c>
      <c r="Z241" s="69">
        <v>12.696199999999999</v>
      </c>
      <c r="AA241" s="69">
        <v>0.117839</v>
      </c>
      <c r="AB241" s="69">
        <v>21.996200000000002</v>
      </c>
      <c r="AC241" s="69">
        <v>0.49244599999999999</v>
      </c>
      <c r="AD241" s="69">
        <f t="shared" si="36"/>
        <v>98.685443650512298</v>
      </c>
      <c r="AF241" s="11">
        <f t="shared" si="37"/>
        <v>0.75354639702243964</v>
      </c>
      <c r="AG241" s="11"/>
      <c r="AH241" s="11">
        <f t="shared" si="38"/>
        <v>0.3805501229731289</v>
      </c>
      <c r="AI241" s="11">
        <f t="shared" si="39"/>
        <v>0.12646858456272156</v>
      </c>
      <c r="AJ241" s="11">
        <f t="shared" si="40"/>
        <v>0.4737866425506001</v>
      </c>
      <c r="AK241" s="11">
        <f t="shared" si="41"/>
        <v>1.9194649913549525E-2</v>
      </c>
      <c r="AL241" s="3">
        <v>1.7181482019912275</v>
      </c>
      <c r="AM241" s="3">
        <v>8.8460833921234591E-2</v>
      </c>
      <c r="AN241" s="3">
        <v>0.30969763940445444</v>
      </c>
      <c r="AO241" s="3">
        <v>0.14359960912097747</v>
      </c>
      <c r="AP241" s="3">
        <v>9.084877257779525E-2</v>
      </c>
      <c r="AQ241" s="3">
        <v>0.71683972635180937</v>
      </c>
      <c r="AR241" s="3">
        <v>3.7796468241439308E-3</v>
      </c>
      <c r="AS241" s="3">
        <v>0.89246873589657549</v>
      </c>
      <c r="AT241" s="3">
        <v>3.6156833911781962E-2</v>
      </c>
    </row>
    <row r="242" spans="2:46" x14ac:dyDescent="0.2">
      <c r="C242" s="26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O242" t="s">
        <v>195</v>
      </c>
      <c r="P242" s="64">
        <v>40</v>
      </c>
      <c r="Q242" t="s">
        <v>337</v>
      </c>
      <c r="R242" s="22" t="s">
        <v>331</v>
      </c>
      <c r="S242" s="26">
        <v>44838</v>
      </c>
      <c r="T242" s="69">
        <v>48.017699999999998</v>
      </c>
      <c r="U242" s="69">
        <v>3.0527500000000001</v>
      </c>
      <c r="V242" s="69">
        <v>5.4666300000000003</v>
      </c>
      <c r="W242" s="69">
        <v>4.5399999999999998E-3</v>
      </c>
      <c r="X242" s="69">
        <v>6.0651338973863114</v>
      </c>
      <c r="Y242" s="69">
        <v>1.8754030301070279</v>
      </c>
      <c r="Z242" s="69">
        <v>13.156499999999999</v>
      </c>
      <c r="AA242" s="69">
        <v>0.16212699999999999</v>
      </c>
      <c r="AB242" s="69">
        <v>21.960699999999999</v>
      </c>
      <c r="AC242" s="69">
        <v>0.50926000000000005</v>
      </c>
      <c r="AD242" s="69">
        <f t="shared" si="36"/>
        <v>100.27074392749333</v>
      </c>
      <c r="AF242" s="11">
        <f t="shared" si="37"/>
        <v>0.75158759188724356</v>
      </c>
      <c r="AG242" s="11"/>
      <c r="AH242" s="11">
        <f t="shared" si="38"/>
        <v>0.38649418621283094</v>
      </c>
      <c r="AI242" s="11">
        <f t="shared" si="39"/>
        <v>0.13044851515011108</v>
      </c>
      <c r="AJ242" s="11">
        <f t="shared" si="40"/>
        <v>0.46360254968147629</v>
      </c>
      <c r="AK242" s="11">
        <f t="shared" si="41"/>
        <v>1.9454748955581677E-2</v>
      </c>
      <c r="AL242" s="3">
        <v>1.7866289660118371</v>
      </c>
      <c r="AM242" s="3">
        <v>8.5431124830106425E-2</v>
      </c>
      <c r="AN242" s="3">
        <v>0.23970814442887001</v>
      </c>
      <c r="AO242" s="3">
        <v>0.18870202530844582</v>
      </c>
      <c r="AP242" s="3">
        <v>5.2506108174064141E-2</v>
      </c>
      <c r="AQ242" s="3">
        <v>0.72979059929022483</v>
      </c>
      <c r="AR242" s="3">
        <v>5.1088964856863721E-3</v>
      </c>
      <c r="AS242" s="3">
        <v>0.87538906051800447</v>
      </c>
      <c r="AT242" s="3">
        <v>3.6735074952761293E-2</v>
      </c>
    </row>
    <row r="243" spans="2:46" x14ac:dyDescent="0.2">
      <c r="C243" s="26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O243" t="s">
        <v>195</v>
      </c>
      <c r="P243" s="64">
        <v>40</v>
      </c>
      <c r="Q243" t="s">
        <v>337</v>
      </c>
      <c r="R243" s="22" t="s">
        <v>331</v>
      </c>
      <c r="S243" s="26">
        <v>44838</v>
      </c>
      <c r="T243" s="69">
        <v>44.956400000000002</v>
      </c>
      <c r="U243" s="69">
        <v>3.2987500000000001</v>
      </c>
      <c r="V243" s="69">
        <v>7.5223800000000001</v>
      </c>
      <c r="W243" s="69">
        <v>0.199879</v>
      </c>
      <c r="X243" s="69">
        <v>4.1927787732953021</v>
      </c>
      <c r="Y243" s="69">
        <v>3.7611731544361398</v>
      </c>
      <c r="Z243" s="69">
        <v>12.279500000000001</v>
      </c>
      <c r="AA243" s="69">
        <v>0.121298</v>
      </c>
      <c r="AB243" s="69">
        <v>22.1721</v>
      </c>
      <c r="AC243" s="69">
        <v>0.57843100000000003</v>
      </c>
      <c r="AD243" s="69">
        <f t="shared" si="36"/>
        <v>99.082689927731437</v>
      </c>
      <c r="AF243" s="11">
        <f t="shared" si="37"/>
        <v>0.74288124384762921</v>
      </c>
      <c r="AG243" s="11"/>
      <c r="AH243" s="11">
        <f t="shared" si="38"/>
        <v>0.36893210290843864</v>
      </c>
      <c r="AI243" s="11">
        <f t="shared" si="39"/>
        <v>0.12976145404800429</v>
      </c>
      <c r="AJ243" s="11">
        <f t="shared" si="40"/>
        <v>0.47870684088362442</v>
      </c>
      <c r="AK243" s="11">
        <f t="shared" si="41"/>
        <v>2.2599602159932699E-2</v>
      </c>
      <c r="AL243" s="3">
        <v>1.6977029715428744</v>
      </c>
      <c r="AM243" s="3">
        <v>9.3693929415227056E-2</v>
      </c>
      <c r="AN243" s="3">
        <v>0.33477694616049547</v>
      </c>
      <c r="AO243" s="3">
        <v>0.13239612725193287</v>
      </c>
      <c r="AP243" s="3">
        <v>0.10687489683853942</v>
      </c>
      <c r="AQ243" s="3">
        <v>0.69131462306736569</v>
      </c>
      <c r="AR243" s="3">
        <v>3.8793821405966179E-3</v>
      </c>
      <c r="AS243" s="3">
        <v>0.89701339801097213</v>
      </c>
      <c r="AT243" s="3">
        <v>4.2347725571996946E-2</v>
      </c>
    </row>
    <row r="244" spans="2:46" x14ac:dyDescent="0.2">
      <c r="C244" s="26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O244" t="s">
        <v>195</v>
      </c>
      <c r="P244" s="64">
        <v>40</v>
      </c>
      <c r="Q244" t="s">
        <v>337</v>
      </c>
      <c r="R244" s="22" t="s">
        <v>331</v>
      </c>
      <c r="S244" s="26">
        <v>44838</v>
      </c>
      <c r="T244" s="69">
        <v>47.3123</v>
      </c>
      <c r="U244" s="69">
        <v>2.7894100000000002</v>
      </c>
      <c r="V244" s="69">
        <v>5.95085</v>
      </c>
      <c r="W244" s="69">
        <v>0.23024700000000001</v>
      </c>
      <c r="X244" s="69">
        <v>5.2281718126636045</v>
      </c>
      <c r="Y244" s="69">
        <v>2.8212657747790466</v>
      </c>
      <c r="Z244" s="69">
        <v>13.9772</v>
      </c>
      <c r="AA244" s="69">
        <v>0.16133</v>
      </c>
      <c r="AB244" s="69">
        <v>21.2621</v>
      </c>
      <c r="AC244" s="69">
        <v>0.47245599999999999</v>
      </c>
      <c r="AD244" s="69">
        <f t="shared" si="36"/>
        <v>100.20533058744265</v>
      </c>
      <c r="AF244" s="11">
        <f t="shared" si="37"/>
        <v>0.76238144014967113</v>
      </c>
      <c r="AG244" s="11"/>
      <c r="AH244" s="11">
        <f t="shared" si="38"/>
        <v>0.40727370045065642</v>
      </c>
      <c r="AI244" s="11">
        <f t="shared" si="39"/>
        <v>0.12960932256396826</v>
      </c>
      <c r="AJ244" s="11">
        <f t="shared" si="40"/>
        <v>0.44521458650070245</v>
      </c>
      <c r="AK244" s="11">
        <f t="shared" si="41"/>
        <v>1.79023904846729E-2</v>
      </c>
      <c r="AL244" s="3">
        <v>1.7590390614358484</v>
      </c>
      <c r="AM244" s="3">
        <v>7.8001983041440917E-2</v>
      </c>
      <c r="AN244" s="3">
        <v>0.26074171564891185</v>
      </c>
      <c r="AO244" s="3">
        <v>0.1625378180606056</v>
      </c>
      <c r="AP244" s="3">
        <v>7.8927368211547985E-2</v>
      </c>
      <c r="AQ244" s="3">
        <v>0.77472305434443611</v>
      </c>
      <c r="AR244" s="3">
        <v>5.0799015573910608E-3</v>
      </c>
      <c r="AS244" s="3">
        <v>0.84689486188492102</v>
      </c>
      <c r="AT244" s="3">
        <v>3.405423581489745E-2</v>
      </c>
    </row>
    <row r="245" spans="2:46" x14ac:dyDescent="0.2">
      <c r="C245" s="26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O245" t="s">
        <v>208</v>
      </c>
      <c r="P245" s="64">
        <v>44</v>
      </c>
      <c r="Q245" t="s">
        <v>209</v>
      </c>
      <c r="R245" s="22" t="s">
        <v>98</v>
      </c>
      <c r="S245" s="26">
        <v>44839</v>
      </c>
      <c r="T245" s="69">
        <v>46.348100000000002</v>
      </c>
      <c r="U245" s="69">
        <v>2.6498499999999998</v>
      </c>
      <c r="V245" s="69">
        <v>6.5122900000000001</v>
      </c>
      <c r="W245" s="69">
        <v>0.166792</v>
      </c>
      <c r="X245" s="69">
        <v>3.5774154054652669</v>
      </c>
      <c r="Y245" s="69">
        <v>3.7285387947199138</v>
      </c>
      <c r="Z245" s="69">
        <v>13.1275</v>
      </c>
      <c r="AA245" s="69">
        <v>0.104076</v>
      </c>
      <c r="AB245" s="69">
        <v>22.5684</v>
      </c>
      <c r="AC245" s="69">
        <v>0.49217</v>
      </c>
      <c r="AD245" s="69">
        <f t="shared" si="36"/>
        <v>99.275132200185197</v>
      </c>
      <c r="AF245" s="11">
        <f t="shared" si="37"/>
        <v>0.77148264981781067</v>
      </c>
      <c r="AG245" s="11"/>
      <c r="AH245" s="11">
        <f t="shared" si="38"/>
        <v>0.38686406673959028</v>
      </c>
      <c r="AI245" s="11">
        <f t="shared" si="39"/>
        <v>0.11633360906523858</v>
      </c>
      <c r="AJ245" s="11">
        <f t="shared" si="40"/>
        <v>0.47794087866610085</v>
      </c>
      <c r="AK245" s="11">
        <f t="shared" si="41"/>
        <v>1.8861445529070254E-2</v>
      </c>
      <c r="AL245" s="3">
        <v>1.7390756799264289</v>
      </c>
      <c r="AM245" s="3">
        <v>7.478245266627695E-2</v>
      </c>
      <c r="AN245" s="3">
        <v>0.28797207202320829</v>
      </c>
      <c r="AO245" s="3">
        <v>0.1122429495870446</v>
      </c>
      <c r="AP245" s="3">
        <v>0.10527067590578226</v>
      </c>
      <c r="AQ245" s="3">
        <v>0.73433368640454322</v>
      </c>
      <c r="AR245" s="3">
        <v>3.3073174228292214E-3</v>
      </c>
      <c r="AS245" s="3">
        <v>0.90721293986332252</v>
      </c>
      <c r="AT245" s="3">
        <v>3.580222620056335E-2</v>
      </c>
    </row>
    <row r="246" spans="2:46" x14ac:dyDescent="0.2">
      <c r="B246" t="s">
        <v>613</v>
      </c>
      <c r="C246" s="26">
        <v>44609</v>
      </c>
      <c r="D246" s="69">
        <v>6.2335900000000004</v>
      </c>
      <c r="E246" s="69">
        <v>48.764800000000001</v>
      </c>
      <c r="F246" s="69">
        <v>16.093699999999998</v>
      </c>
      <c r="G246" s="69">
        <v>16.034300000000002</v>
      </c>
      <c r="H246" s="69">
        <v>0.845279</v>
      </c>
      <c r="I246" s="69">
        <v>0.14264199999999999</v>
      </c>
      <c r="J246" s="69">
        <v>0.13833100000000001</v>
      </c>
      <c r="K246" s="69">
        <v>8.1294000000000004</v>
      </c>
      <c r="L246" s="69">
        <v>1.3557300000000001</v>
      </c>
      <c r="M246" s="69">
        <v>97.737799999999993</v>
      </c>
      <c r="O246" t="s">
        <v>208</v>
      </c>
      <c r="P246" s="64">
        <v>44</v>
      </c>
      <c r="Q246" t="s">
        <v>452</v>
      </c>
      <c r="R246" s="22" t="s">
        <v>355</v>
      </c>
      <c r="S246" s="26">
        <v>44839</v>
      </c>
      <c r="T246" s="69">
        <v>47.413800000000002</v>
      </c>
      <c r="U246" s="69">
        <v>2.67537</v>
      </c>
      <c r="V246" s="69">
        <v>4.8691399999999998</v>
      </c>
      <c r="W246" s="69">
        <v>-5.6600000000000001E-3</v>
      </c>
      <c r="X246" s="69">
        <v>4.5816312654477294</v>
      </c>
      <c r="Y246" s="69">
        <v>3.3488545833030763</v>
      </c>
      <c r="Z246" s="69">
        <v>13.4526</v>
      </c>
      <c r="AA246" s="69">
        <v>0.14702999999999999</v>
      </c>
      <c r="AB246" s="69">
        <v>22.157</v>
      </c>
      <c r="AC246" s="69">
        <v>0.42920799999999998</v>
      </c>
      <c r="AD246" s="69">
        <f t="shared" si="36"/>
        <v>99.068973848750815</v>
      </c>
      <c r="AF246" s="11">
        <f t="shared" si="37"/>
        <v>0.75949088601564241</v>
      </c>
      <c r="AG246" s="11"/>
      <c r="AH246" s="11">
        <f t="shared" si="38"/>
        <v>0.39247055465854208</v>
      </c>
      <c r="AI246" s="11">
        <f t="shared" si="39"/>
        <v>0.12672104151208294</v>
      </c>
      <c r="AJ246" s="11">
        <f t="shared" si="40"/>
        <v>0.46452473999352295</v>
      </c>
      <c r="AK246" s="11">
        <f t="shared" si="41"/>
        <v>1.6283663835852065E-2</v>
      </c>
      <c r="AL246" s="3">
        <v>1.7847435729360697</v>
      </c>
      <c r="AM246" s="3">
        <v>7.5743746699127062E-2</v>
      </c>
      <c r="AN246" s="3">
        <v>0.21599983425361674</v>
      </c>
      <c r="AO246" s="3">
        <v>0.14420965855021173</v>
      </c>
      <c r="AP246" s="3">
        <v>9.4852668113737049E-2</v>
      </c>
      <c r="AQ246" s="3">
        <v>0.75492215360608839</v>
      </c>
      <c r="AR246" s="3">
        <v>4.6872245571317108E-3</v>
      </c>
      <c r="AS246" s="3">
        <v>0.89351930471400032</v>
      </c>
      <c r="AT246" s="3">
        <v>3.1321836570017608E-2</v>
      </c>
    </row>
    <row r="247" spans="2:46" x14ac:dyDescent="0.2">
      <c r="B247" t="s">
        <v>613</v>
      </c>
      <c r="C247" s="26">
        <v>44609</v>
      </c>
      <c r="D247" s="69">
        <v>6.19651</v>
      </c>
      <c r="E247" s="69">
        <v>48.8215</v>
      </c>
      <c r="F247" s="69">
        <v>16.0307</v>
      </c>
      <c r="G247" s="69">
        <v>16.0762</v>
      </c>
      <c r="H247" s="69">
        <v>0.82175900000000002</v>
      </c>
      <c r="I247" s="69">
        <v>0.140213</v>
      </c>
      <c r="J247" s="69">
        <v>0.13639299999999999</v>
      </c>
      <c r="K247" s="69">
        <v>8.1312999999999995</v>
      </c>
      <c r="L247" s="69">
        <v>1.35897</v>
      </c>
      <c r="M247" s="69">
        <v>97.713499999999996</v>
      </c>
      <c r="O247" t="s">
        <v>208</v>
      </c>
      <c r="P247" s="64">
        <v>44</v>
      </c>
      <c r="Q247" t="s">
        <v>210</v>
      </c>
      <c r="R247" s="22" t="s">
        <v>98</v>
      </c>
      <c r="S247" s="26">
        <v>44839</v>
      </c>
      <c r="T247" s="69">
        <v>42.800699999999999</v>
      </c>
      <c r="U247" s="69">
        <v>3.9221300000000001</v>
      </c>
      <c r="V247" s="69">
        <v>10.1568</v>
      </c>
      <c r="W247" s="69">
        <v>3.6108000000000001E-2</v>
      </c>
      <c r="X247" s="69">
        <v>2.7680040312660856</v>
      </c>
      <c r="Y247" s="69">
        <v>4.8066089564865608</v>
      </c>
      <c r="Z247" s="69">
        <v>11.5242</v>
      </c>
      <c r="AA247" s="69">
        <v>9.6428E-2</v>
      </c>
      <c r="AB247" s="69">
        <v>22.270299999999999</v>
      </c>
      <c r="AC247" s="69">
        <v>0.61917800000000001</v>
      </c>
      <c r="AD247" s="69">
        <f t="shared" si="36"/>
        <v>99.000456987752642</v>
      </c>
      <c r="AF247" s="11">
        <f t="shared" si="37"/>
        <v>0.74336356648617463</v>
      </c>
      <c r="AG247" s="11"/>
      <c r="AH247" s="11">
        <f t="shared" si="38"/>
        <v>0.35605280097176722</v>
      </c>
      <c r="AI247" s="11">
        <f t="shared" si="39"/>
        <v>0.12461498614648794</v>
      </c>
      <c r="AJ247" s="11">
        <f t="shared" si="40"/>
        <v>0.494454949350562</v>
      </c>
      <c r="AK247" s="11">
        <f t="shared" si="41"/>
        <v>2.4877263531182806E-2</v>
      </c>
      <c r="AL247" s="3">
        <v>1.6155306250255423</v>
      </c>
      <c r="AM247" s="3">
        <v>0.11134691155787585</v>
      </c>
      <c r="AN247" s="3">
        <v>0.45180529551994486</v>
      </c>
      <c r="AO247" s="3">
        <v>8.7364338541314854E-2</v>
      </c>
      <c r="AP247" s="3">
        <v>0.13651655283817751</v>
      </c>
      <c r="AQ247" s="3">
        <v>0.64848507908756392</v>
      </c>
      <c r="AR247" s="3">
        <v>3.082522266307672E-3</v>
      </c>
      <c r="AS247" s="3">
        <v>0.9005592880036406</v>
      </c>
      <c r="AT247" s="3">
        <v>4.5309387159632154E-2</v>
      </c>
    </row>
    <row r="248" spans="2:46" x14ac:dyDescent="0.2">
      <c r="B248" t="s">
        <v>613</v>
      </c>
      <c r="C248" s="26">
        <v>44609</v>
      </c>
      <c r="D248" s="69">
        <v>6.0287300000000004</v>
      </c>
      <c r="E248" s="69">
        <v>49.075400000000002</v>
      </c>
      <c r="F248" s="69">
        <v>16.403099999999998</v>
      </c>
      <c r="G248" s="69">
        <v>16.305900000000001</v>
      </c>
      <c r="H248" s="69">
        <v>0.76476500000000003</v>
      </c>
      <c r="I248" s="69">
        <v>0.14213899999999999</v>
      </c>
      <c r="J248" s="69">
        <v>0.14938199999999999</v>
      </c>
      <c r="K248" s="69">
        <v>7.9523200000000003</v>
      </c>
      <c r="L248" s="69">
        <v>1.2582500000000001</v>
      </c>
      <c r="M248" s="69">
        <v>98.079899999999995</v>
      </c>
      <c r="O248" t="s">
        <v>208</v>
      </c>
      <c r="P248" s="64">
        <v>44</v>
      </c>
      <c r="Q248" t="s">
        <v>453</v>
      </c>
      <c r="R248" s="22" t="s">
        <v>355</v>
      </c>
      <c r="S248" s="26">
        <v>44839</v>
      </c>
      <c r="T248" s="69">
        <v>42.158099999999997</v>
      </c>
      <c r="U248" s="69">
        <v>4.6766399999999999</v>
      </c>
      <c r="V248" s="69">
        <v>11.0533</v>
      </c>
      <c r="W248" s="69">
        <v>1.264E-2</v>
      </c>
      <c r="X248" s="69">
        <v>3.1899135265429837</v>
      </c>
      <c r="Y248" s="69">
        <v>6.1461941415890804</v>
      </c>
      <c r="Z248" s="69">
        <v>9.8930699999999998</v>
      </c>
      <c r="AA248" s="69">
        <v>0.15646499999999999</v>
      </c>
      <c r="AB248" s="69">
        <v>21.167899999999999</v>
      </c>
      <c r="AC248" s="69">
        <v>1.4131</v>
      </c>
      <c r="AD248" s="69">
        <f t="shared" si="36"/>
        <v>99.867322668132047</v>
      </c>
      <c r="AF248" s="11">
        <f t="shared" si="37"/>
        <v>0.6691551559537986</v>
      </c>
      <c r="AG248" s="11"/>
      <c r="AH248" s="11">
        <f t="shared" si="38"/>
        <v>0.30990876348739238</v>
      </c>
      <c r="AI248" s="11">
        <f t="shared" si="39"/>
        <v>0.15601003851130013</v>
      </c>
      <c r="AJ248" s="11">
        <f t="shared" si="40"/>
        <v>0.47651611416139961</v>
      </c>
      <c r="AK248" s="11">
        <f t="shared" si="41"/>
        <v>5.7565083839907931E-2</v>
      </c>
      <c r="AL248" s="3">
        <v>1.5864929312870308</v>
      </c>
      <c r="AM248" s="3">
        <v>0.13236797332700681</v>
      </c>
      <c r="AN248" s="3">
        <v>0.49020660891946738</v>
      </c>
      <c r="AO248" s="3">
        <v>0.10037814681527853</v>
      </c>
      <c r="AP248" s="3">
        <v>0.17403860150257516</v>
      </c>
      <c r="AQ248" s="3">
        <v>0.55502567237023259</v>
      </c>
      <c r="AR248" s="3">
        <v>4.9866978669227497E-3</v>
      </c>
      <c r="AS248" s="3">
        <v>0.85340818917642758</v>
      </c>
      <c r="AT248" s="3">
        <v>0.10309517873505857</v>
      </c>
    </row>
    <row r="249" spans="2:46" x14ac:dyDescent="0.2">
      <c r="B249" t="s">
        <v>613</v>
      </c>
      <c r="C249" s="26">
        <v>44609</v>
      </c>
      <c r="D249" s="69">
        <v>5.58779</v>
      </c>
      <c r="E249" s="69">
        <v>49.3474</v>
      </c>
      <c r="F249" s="69">
        <v>16.666699999999999</v>
      </c>
      <c r="G249" s="69">
        <v>16.8079</v>
      </c>
      <c r="H249" s="69">
        <v>0.59437200000000001</v>
      </c>
      <c r="I249" s="69">
        <v>0.15563399999999999</v>
      </c>
      <c r="J249" s="69">
        <v>0.121073</v>
      </c>
      <c r="K249" s="69">
        <v>7.4207299999999998</v>
      </c>
      <c r="L249" s="69">
        <v>1.0936300000000001</v>
      </c>
      <c r="M249" s="69">
        <v>97.795299999999997</v>
      </c>
      <c r="O249" t="s">
        <v>208</v>
      </c>
      <c r="P249" s="64">
        <v>44</v>
      </c>
      <c r="Q249" t="s">
        <v>211</v>
      </c>
      <c r="R249" s="22" t="s">
        <v>98</v>
      </c>
      <c r="S249" s="26">
        <v>44839</v>
      </c>
      <c r="T249" s="69">
        <v>45.130699999999997</v>
      </c>
      <c r="U249" s="69">
        <v>2.9401799999999998</v>
      </c>
      <c r="V249" s="69">
        <v>7.6747500000000004</v>
      </c>
      <c r="W249" s="69">
        <v>2.5440000000000001E-2</v>
      </c>
      <c r="X249" s="69">
        <v>3.2168824435710359</v>
      </c>
      <c r="Y249" s="69">
        <v>4.6699574202236693</v>
      </c>
      <c r="Z249" s="69">
        <v>12.1678</v>
      </c>
      <c r="AA249" s="69">
        <v>0.13891899999999999</v>
      </c>
      <c r="AB249" s="69">
        <v>22.0275</v>
      </c>
      <c r="AC249" s="69">
        <v>0.73663900000000004</v>
      </c>
      <c r="AD249" s="69">
        <f t="shared" si="36"/>
        <v>98.728767863794715</v>
      </c>
      <c r="AF249" s="11">
        <f t="shared" si="37"/>
        <v>0.7451569465377641</v>
      </c>
      <c r="AG249" s="11"/>
      <c r="AH249" s="11">
        <f t="shared" si="38"/>
        <v>0.36655128657563141</v>
      </c>
      <c r="AI249" s="11">
        <f t="shared" si="39"/>
        <v>0.12773761167672881</v>
      </c>
      <c r="AJ249" s="11">
        <f t="shared" si="40"/>
        <v>0.47685345827941961</v>
      </c>
      <c r="AK249" s="11">
        <f t="shared" si="41"/>
        <v>2.8857643468220256E-2</v>
      </c>
      <c r="AL249" s="3">
        <v>1.7050550508356792</v>
      </c>
      <c r="AM249" s="3">
        <v>8.3547242932611954E-2</v>
      </c>
      <c r="AN249" s="3">
        <v>0.34171234299096359</v>
      </c>
      <c r="AO249" s="3">
        <v>0.10162596391870579</v>
      </c>
      <c r="AP249" s="3">
        <v>0.1327582305648157</v>
      </c>
      <c r="AQ249" s="3">
        <v>0.68533557538752166</v>
      </c>
      <c r="AR249" s="3">
        <v>4.444948403788433E-3</v>
      </c>
      <c r="AS249" s="3">
        <v>0.8915659313557619</v>
      </c>
      <c r="AT249" s="3">
        <v>5.3954713610151292E-2</v>
      </c>
    </row>
    <row r="250" spans="2:46" x14ac:dyDescent="0.2">
      <c r="B250" t="s">
        <v>614</v>
      </c>
      <c r="C250" s="26">
        <v>44609</v>
      </c>
      <c r="D250" s="69">
        <v>6.2579099999999999</v>
      </c>
      <c r="E250" s="69">
        <v>49.0854</v>
      </c>
      <c r="F250" s="69">
        <v>15.957800000000001</v>
      </c>
      <c r="G250" s="69">
        <v>16.256399999999999</v>
      </c>
      <c r="H250" s="69">
        <v>0.79918599999999995</v>
      </c>
      <c r="I250" s="69">
        <v>0.13117400000000001</v>
      </c>
      <c r="J250" s="69">
        <v>0.14157800000000001</v>
      </c>
      <c r="K250" s="69">
        <v>8.0544499999999992</v>
      </c>
      <c r="L250" s="69">
        <v>1.38565</v>
      </c>
      <c r="M250" s="69">
        <v>98.069500000000005</v>
      </c>
      <c r="O250" t="s">
        <v>208</v>
      </c>
      <c r="P250" s="64">
        <v>44</v>
      </c>
      <c r="Q250" t="s">
        <v>454</v>
      </c>
      <c r="R250" s="22" t="s">
        <v>355</v>
      </c>
      <c r="S250" s="26">
        <v>44839</v>
      </c>
      <c r="T250" s="69">
        <v>41.996699999999997</v>
      </c>
      <c r="U250" s="69">
        <v>4.5280500000000004</v>
      </c>
      <c r="V250" s="69">
        <v>9.4099900000000005</v>
      </c>
      <c r="W250" s="69">
        <v>2.6950000000000002E-2</v>
      </c>
      <c r="X250" s="69">
        <v>3.5285679973114643</v>
      </c>
      <c r="Y250" s="69">
        <v>5.3431718393133769</v>
      </c>
      <c r="Z250" s="69">
        <v>11.0869</v>
      </c>
      <c r="AA250" s="69">
        <v>0.116511</v>
      </c>
      <c r="AB250" s="69">
        <v>22.115600000000001</v>
      </c>
      <c r="AC250" s="69">
        <v>0.56622899999999998</v>
      </c>
      <c r="AD250" s="69">
        <f t="shared" si="36"/>
        <v>98.718669836624841</v>
      </c>
      <c r="AF250" s="11">
        <f t="shared" si="37"/>
        <v>0.70335456513323991</v>
      </c>
      <c r="AG250" s="11"/>
      <c r="AH250" s="11">
        <f t="shared" si="38"/>
        <v>0.34157636112548573</v>
      </c>
      <c r="AI250" s="11">
        <f t="shared" si="39"/>
        <v>0.14610176636334438</v>
      </c>
      <c r="AJ250" s="11">
        <f t="shared" si="40"/>
        <v>0.48963611656717498</v>
      </c>
      <c r="AK250" s="11">
        <f t="shared" si="41"/>
        <v>2.2685755943994874E-2</v>
      </c>
      <c r="AL250" s="3">
        <v>1.6016876727903044</v>
      </c>
      <c r="AM250" s="3">
        <v>0.12988701877033604</v>
      </c>
      <c r="AN250" s="3">
        <v>0.42294307835443057</v>
      </c>
      <c r="AO250" s="3">
        <v>0.11252896116983746</v>
      </c>
      <c r="AP250" s="3">
        <v>0.15333595680215426</v>
      </c>
      <c r="AQ250" s="3">
        <v>0.6303731046741563</v>
      </c>
      <c r="AR250" s="3">
        <v>3.7632956355802718E-3</v>
      </c>
      <c r="AS250" s="3">
        <v>0.90361475233251409</v>
      </c>
      <c r="AT250" s="3">
        <v>4.186615947068608E-2</v>
      </c>
    </row>
    <row r="251" spans="2:46" x14ac:dyDescent="0.2">
      <c r="B251" t="s">
        <v>614</v>
      </c>
      <c r="C251" s="26">
        <v>44609</v>
      </c>
      <c r="D251" s="69">
        <v>6.2057399999999996</v>
      </c>
      <c r="E251" s="69">
        <v>49.232700000000001</v>
      </c>
      <c r="F251" s="69">
        <v>15.917899999999999</v>
      </c>
      <c r="G251" s="69">
        <v>16.1706</v>
      </c>
      <c r="H251" s="69">
        <v>0.79949599999999998</v>
      </c>
      <c r="I251" s="69">
        <v>0.13003999999999999</v>
      </c>
      <c r="J251" s="69">
        <v>0.12928600000000001</v>
      </c>
      <c r="K251" s="69">
        <v>8.0234799999999993</v>
      </c>
      <c r="L251" s="69">
        <v>1.3569199999999999</v>
      </c>
      <c r="M251" s="69">
        <v>97.966200000000001</v>
      </c>
      <c r="O251" t="s">
        <v>208</v>
      </c>
      <c r="P251" s="64">
        <v>44</v>
      </c>
      <c r="Q251" t="s">
        <v>212</v>
      </c>
      <c r="R251" s="22" t="s">
        <v>98</v>
      </c>
      <c r="S251" s="26">
        <v>44839</v>
      </c>
      <c r="T251" s="69">
        <v>45.431699999999999</v>
      </c>
      <c r="U251" s="69">
        <v>2.7826399999999998</v>
      </c>
      <c r="V251" s="69">
        <v>7.0442999999999998</v>
      </c>
      <c r="W251" s="69">
        <v>2.2589999999999999E-2</v>
      </c>
      <c r="X251" s="69">
        <v>3.3960284765788571</v>
      </c>
      <c r="Y251" s="69">
        <v>5.3586402336473364</v>
      </c>
      <c r="Z251" s="69">
        <v>11.615399999999999</v>
      </c>
      <c r="AA251" s="69">
        <v>0.19863400000000001</v>
      </c>
      <c r="AB251" s="69">
        <v>22.2896</v>
      </c>
      <c r="AC251" s="69">
        <v>0.87026300000000001</v>
      </c>
      <c r="AD251" s="69">
        <f t="shared" si="36"/>
        <v>99.009795710226172</v>
      </c>
      <c r="AF251" s="11">
        <f t="shared" si="37"/>
        <v>0.71590156711363728</v>
      </c>
      <c r="AG251" s="11"/>
      <c r="AH251" s="11">
        <f t="shared" si="38"/>
        <v>0.3468622017153965</v>
      </c>
      <c r="AI251" s="11">
        <f t="shared" si="39"/>
        <v>0.14101851515911387</v>
      </c>
      <c r="AJ251" s="11">
        <f t="shared" si="40"/>
        <v>0.47832394502363934</v>
      </c>
      <c r="AK251" s="11">
        <f t="shared" si="41"/>
        <v>3.3795338101850217E-2</v>
      </c>
      <c r="AL251" s="3">
        <v>1.7184651922505036</v>
      </c>
      <c r="AM251" s="3">
        <v>7.9164531059681589E-2</v>
      </c>
      <c r="AN251" s="3">
        <v>0.31401448950116251</v>
      </c>
      <c r="AO251" s="3">
        <v>0.10741284674034368</v>
      </c>
      <c r="AP251" s="3">
        <v>0.15251710434359889</v>
      </c>
      <c r="AQ251" s="3">
        <v>0.65499924596626669</v>
      </c>
      <c r="AR251" s="3">
        <v>6.3631781175208764E-3</v>
      </c>
      <c r="AS251" s="3">
        <v>0.90324578973629621</v>
      </c>
      <c r="AT251" s="3">
        <v>6.3817622284626022E-2</v>
      </c>
    </row>
    <row r="252" spans="2:46" x14ac:dyDescent="0.2">
      <c r="B252" t="s">
        <v>614</v>
      </c>
      <c r="C252" s="26">
        <v>44609</v>
      </c>
      <c r="D252" s="69">
        <v>6.23916</v>
      </c>
      <c r="E252" s="69">
        <v>49.103099999999998</v>
      </c>
      <c r="F252" s="69">
        <v>16.085599999999999</v>
      </c>
      <c r="G252" s="69">
        <v>16.2241</v>
      </c>
      <c r="H252" s="69">
        <v>0.81760299999999997</v>
      </c>
      <c r="I252" s="69">
        <v>0.137321</v>
      </c>
      <c r="J252" s="69">
        <v>0.133794</v>
      </c>
      <c r="K252" s="69">
        <v>8.0454699999999999</v>
      </c>
      <c r="L252" s="69">
        <v>1.3628800000000001</v>
      </c>
      <c r="M252" s="69">
        <v>98.149000000000001</v>
      </c>
      <c r="O252" t="s">
        <v>208</v>
      </c>
      <c r="P252" s="64">
        <v>44</v>
      </c>
      <c r="Q252" t="s">
        <v>455</v>
      </c>
      <c r="R252" s="22" t="s">
        <v>355</v>
      </c>
      <c r="S252" s="26">
        <v>44839</v>
      </c>
      <c r="T252" s="69">
        <v>46.442</v>
      </c>
      <c r="U252" s="69">
        <v>3.0386600000000001</v>
      </c>
      <c r="V252" s="69">
        <v>5.7095900000000004</v>
      </c>
      <c r="W252" s="69">
        <v>8.6510000000000007E-3</v>
      </c>
      <c r="X252" s="69">
        <v>4.4662147702663857</v>
      </c>
      <c r="Y252" s="69">
        <v>3.7485424233553295</v>
      </c>
      <c r="Z252" s="69">
        <v>12.927099999999999</v>
      </c>
      <c r="AA252" s="69">
        <v>0.14574000000000001</v>
      </c>
      <c r="AB252" s="69">
        <v>22.1036</v>
      </c>
      <c r="AC252" s="69">
        <v>0.499776</v>
      </c>
      <c r="AD252" s="69">
        <f t="shared" si="36"/>
        <v>99.089874193621711</v>
      </c>
      <c r="AF252" s="11">
        <f t="shared" si="37"/>
        <v>0.74618945953707083</v>
      </c>
      <c r="AG252" s="11"/>
      <c r="AH252" s="11">
        <f t="shared" si="38"/>
        <v>0.38087120118884538</v>
      </c>
      <c r="AI252" s="11">
        <f t="shared" si="39"/>
        <v>0.1319897014266804</v>
      </c>
      <c r="AJ252" s="11">
        <f t="shared" si="40"/>
        <v>0.4679905473500271</v>
      </c>
      <c r="AK252" s="11">
        <f t="shared" si="41"/>
        <v>1.9148550034447182E-2</v>
      </c>
      <c r="AL252" s="3">
        <v>1.7516043988458114</v>
      </c>
      <c r="AM252" s="3">
        <v>8.6198377217223426E-2</v>
      </c>
      <c r="AN252" s="3">
        <v>0.25378159876976353</v>
      </c>
      <c r="AO252" s="3">
        <v>0.14085357298345305</v>
      </c>
      <c r="AP252" s="3">
        <v>0.10638238976814376</v>
      </c>
      <c r="AQ252" s="3">
        <v>0.7268605515249934</v>
      </c>
      <c r="AR252" s="3">
        <v>4.6552458122337791E-3</v>
      </c>
      <c r="AS252" s="3">
        <v>0.89312047299334285</v>
      </c>
      <c r="AT252" s="3">
        <v>3.6543392085034959E-2</v>
      </c>
    </row>
    <row r="253" spans="2:46" x14ac:dyDescent="0.2">
      <c r="B253" t="s">
        <v>614</v>
      </c>
      <c r="C253" s="26">
        <v>44609</v>
      </c>
      <c r="D253" s="69">
        <v>6.2485299999999997</v>
      </c>
      <c r="E253" s="69">
        <v>49.206200000000003</v>
      </c>
      <c r="F253" s="69">
        <v>15.936199999999999</v>
      </c>
      <c r="G253" s="69">
        <v>16.190899999999999</v>
      </c>
      <c r="H253" s="69">
        <v>0.79634199999999999</v>
      </c>
      <c r="I253" s="69">
        <v>0.13509099999999999</v>
      </c>
      <c r="J253" s="69">
        <v>0.13717099999999999</v>
      </c>
      <c r="K253" s="69">
        <v>8.0163600000000006</v>
      </c>
      <c r="L253" s="69">
        <v>1.3553900000000001</v>
      </c>
      <c r="M253" s="69">
        <v>98.022199999999998</v>
      </c>
      <c r="O253" t="s">
        <v>208</v>
      </c>
      <c r="P253" s="64">
        <v>44</v>
      </c>
      <c r="Q253" t="s">
        <v>213</v>
      </c>
      <c r="R253" s="22" t="s">
        <v>98</v>
      </c>
      <c r="S253" s="26">
        <v>44839</v>
      </c>
      <c r="T253" s="69">
        <v>48.501100000000001</v>
      </c>
      <c r="U253" s="69">
        <v>1.6227799999999999</v>
      </c>
      <c r="V253" s="69">
        <v>5.1046800000000001</v>
      </c>
      <c r="W253" s="69">
        <v>0.13817299999999999</v>
      </c>
      <c r="X253" s="69">
        <v>3.9722530940684653</v>
      </c>
      <c r="Y253" s="69">
        <v>3.5687291232303875</v>
      </c>
      <c r="Z253" s="69">
        <v>13.108000000000001</v>
      </c>
      <c r="AA253" s="69">
        <v>0.17591799999999999</v>
      </c>
      <c r="AB253" s="69">
        <v>22.3033</v>
      </c>
      <c r="AC253" s="69">
        <v>0.81061000000000005</v>
      </c>
      <c r="AD253" s="69">
        <f t="shared" si="36"/>
        <v>99.305543217298862</v>
      </c>
      <c r="AF253" s="11">
        <f t="shared" si="37"/>
        <v>0.76488408579239164</v>
      </c>
      <c r="AG253" s="11"/>
      <c r="AH253" s="11">
        <f t="shared" si="38"/>
        <v>0.38194785505102874</v>
      </c>
      <c r="AI253" s="11">
        <f t="shared" si="39"/>
        <v>0.12031805263759886</v>
      </c>
      <c r="AJ253" s="11">
        <f t="shared" si="40"/>
        <v>0.46701820470986272</v>
      </c>
      <c r="AK253" s="11">
        <f t="shared" si="41"/>
        <v>3.071588760150968E-2</v>
      </c>
      <c r="AL253" s="3">
        <v>1.8148101872301401</v>
      </c>
      <c r="AM253" s="3">
        <v>4.5670012910952976E-2</v>
      </c>
      <c r="AN253" s="3">
        <v>0.22510142031719432</v>
      </c>
      <c r="AO253" s="3">
        <v>0.12428527669356404</v>
      </c>
      <c r="AP253" s="3">
        <v>0.10047902304356791</v>
      </c>
      <c r="AQ253" s="3">
        <v>0.73120799373622336</v>
      </c>
      <c r="AR253" s="3">
        <v>5.5747916229544848E-3</v>
      </c>
      <c r="AS253" s="3">
        <v>0.89406823467713514</v>
      </c>
      <c r="AT253" s="3">
        <v>5.8803059768267538E-2</v>
      </c>
    </row>
    <row r="254" spans="2:46" x14ac:dyDescent="0.2">
      <c r="B254" t="s">
        <v>615</v>
      </c>
      <c r="C254" s="26">
        <v>44609</v>
      </c>
      <c r="D254" s="69">
        <v>6.1803600000000003</v>
      </c>
      <c r="E254" s="69">
        <v>48.930100000000003</v>
      </c>
      <c r="F254" s="69">
        <v>15.9427</v>
      </c>
      <c r="G254" s="69">
        <v>16.202999999999999</v>
      </c>
      <c r="H254" s="69">
        <v>0.80274900000000005</v>
      </c>
      <c r="I254" s="69">
        <v>0.15640299999999999</v>
      </c>
      <c r="J254" s="69">
        <v>0.13533999999999999</v>
      </c>
      <c r="K254" s="69">
        <v>8.0643100000000008</v>
      </c>
      <c r="L254" s="69">
        <v>1.3053600000000001</v>
      </c>
      <c r="M254" s="69">
        <v>97.720299999999995</v>
      </c>
      <c r="O254" t="s">
        <v>208</v>
      </c>
      <c r="P254" s="64">
        <v>44</v>
      </c>
      <c r="Q254" t="s">
        <v>456</v>
      </c>
      <c r="R254" s="22" t="s">
        <v>355</v>
      </c>
      <c r="S254" s="26">
        <v>44839</v>
      </c>
      <c r="T254" s="69">
        <v>44.756999999999998</v>
      </c>
      <c r="U254" s="69">
        <v>3.2743000000000002</v>
      </c>
      <c r="V254" s="69">
        <v>7.4305300000000001</v>
      </c>
      <c r="W254" s="69">
        <v>0.240423</v>
      </c>
      <c r="X254" s="69">
        <v>3.5643041571299472</v>
      </c>
      <c r="Y254" s="69">
        <v>4.0625556537781398</v>
      </c>
      <c r="Z254" s="69">
        <v>12.5288</v>
      </c>
      <c r="AA254" s="69">
        <v>0.108542</v>
      </c>
      <c r="AB254" s="69">
        <v>22.349</v>
      </c>
      <c r="AC254" s="69">
        <v>0.54065200000000002</v>
      </c>
      <c r="AD254" s="69">
        <f t="shared" si="36"/>
        <v>98.856106810908088</v>
      </c>
      <c r="AF254" s="11">
        <f t="shared" si="37"/>
        <v>0.75572713698424077</v>
      </c>
      <c r="AG254" s="11"/>
      <c r="AH254" s="11">
        <f t="shared" si="38"/>
        <v>0.37507378503542332</v>
      </c>
      <c r="AI254" s="11">
        <f t="shared" si="39"/>
        <v>0.1230806385028633</v>
      </c>
      <c r="AJ254" s="11">
        <f t="shared" si="40"/>
        <v>0.48079768873968587</v>
      </c>
      <c r="AK254" s="11">
        <f t="shared" si="41"/>
        <v>2.1047887722027481E-2</v>
      </c>
      <c r="AL254" s="3">
        <v>1.692532177596221</v>
      </c>
      <c r="AM254" s="3">
        <v>9.3129291988266916E-2</v>
      </c>
      <c r="AN254" s="3">
        <v>0.33115083172043047</v>
      </c>
      <c r="AO254" s="3">
        <v>0.11270777440087223</v>
      </c>
      <c r="AP254" s="3">
        <v>0.11559990778463482</v>
      </c>
      <c r="AQ254" s="3">
        <v>0.70633433808171275</v>
      </c>
      <c r="AR254" s="3">
        <v>3.4762621906213845E-3</v>
      </c>
      <c r="AS254" s="3">
        <v>0.90543229299560346</v>
      </c>
      <c r="AT254" s="3">
        <v>3.9637123241637408E-2</v>
      </c>
    </row>
    <row r="255" spans="2:46" x14ac:dyDescent="0.2">
      <c r="B255" t="s">
        <v>615</v>
      </c>
      <c r="C255" s="26">
        <v>44609</v>
      </c>
      <c r="D255" s="69">
        <v>6.2197399999999998</v>
      </c>
      <c r="E255" s="69">
        <v>48.932000000000002</v>
      </c>
      <c r="F255" s="69">
        <v>16.047899999999998</v>
      </c>
      <c r="G255" s="69">
        <v>16.236599999999999</v>
      </c>
      <c r="H255" s="69">
        <v>0.82566099999999998</v>
      </c>
      <c r="I255" s="69">
        <v>0.15337500000000001</v>
      </c>
      <c r="J255" s="69">
        <v>0.12705</v>
      </c>
      <c r="K255" s="69">
        <v>8.0631799999999991</v>
      </c>
      <c r="L255" s="69">
        <v>1.33216</v>
      </c>
      <c r="M255" s="69">
        <v>97.937600000000003</v>
      </c>
      <c r="O255" t="s">
        <v>208</v>
      </c>
      <c r="P255" s="64">
        <v>44</v>
      </c>
      <c r="Q255" t="s">
        <v>214</v>
      </c>
      <c r="R255" s="22" t="s">
        <v>98</v>
      </c>
      <c r="S255" s="26">
        <v>44839</v>
      </c>
      <c r="T255" s="69">
        <v>45.019300000000001</v>
      </c>
      <c r="U255" s="69">
        <v>3.1861700000000002</v>
      </c>
      <c r="V255" s="69">
        <v>7.5518000000000001</v>
      </c>
      <c r="W255" s="69">
        <v>9.7999999999999997E-4</v>
      </c>
      <c r="X255" s="69">
        <v>2.74324212853575</v>
      </c>
      <c r="Y255" s="69">
        <v>4.7514141168693529</v>
      </c>
      <c r="Z255" s="69">
        <v>12.405799999999999</v>
      </c>
      <c r="AA255" s="69">
        <v>0.10481500000000001</v>
      </c>
      <c r="AB255" s="69">
        <v>22.511900000000001</v>
      </c>
      <c r="AC255" s="69">
        <v>0.62490699999999999</v>
      </c>
      <c r="AD255" s="69">
        <f t="shared" si="36"/>
        <v>98.900328245405092</v>
      </c>
      <c r="AF255" s="11">
        <f t="shared" si="37"/>
        <v>0.75910668400358372</v>
      </c>
      <c r="AG255" s="11"/>
      <c r="AH255" s="11">
        <f t="shared" si="38"/>
        <v>0.37151753197514165</v>
      </c>
      <c r="AI255" s="11">
        <f t="shared" si="39"/>
        <v>0.11967975723303576</v>
      </c>
      <c r="AJ255" s="11">
        <f t="shared" si="40"/>
        <v>0.48446647542336824</v>
      </c>
      <c r="AK255" s="11">
        <f t="shared" si="41"/>
        <v>2.4336235368454431E-2</v>
      </c>
      <c r="AL255" s="3">
        <v>1.6972837604526343</v>
      </c>
      <c r="AM255" s="3">
        <v>9.0347581174559044E-2</v>
      </c>
      <c r="AN255" s="3">
        <v>0.3355338117416421</v>
      </c>
      <c r="AO255" s="3">
        <v>8.6481459676150868E-2</v>
      </c>
      <c r="AP255" s="3">
        <v>0.13479097055965072</v>
      </c>
      <c r="AQ255" s="3">
        <v>0.69727705014535357</v>
      </c>
      <c r="AR255" s="3">
        <v>3.3467085755180329E-3</v>
      </c>
      <c r="AS255" s="3">
        <v>0.9092635630991579</v>
      </c>
      <c r="AT255" s="3">
        <v>4.5675094575333079E-2</v>
      </c>
    </row>
    <row r="256" spans="2:46" x14ac:dyDescent="0.2">
      <c r="B256" t="s">
        <v>615</v>
      </c>
      <c r="C256" s="26">
        <v>44609</v>
      </c>
      <c r="D256" s="69">
        <v>6.1905299999999999</v>
      </c>
      <c r="E256" s="69">
        <v>48.908700000000003</v>
      </c>
      <c r="F256" s="69">
        <v>15.9986</v>
      </c>
      <c r="G256" s="69">
        <v>16.206</v>
      </c>
      <c r="H256" s="69">
        <v>0.80888300000000002</v>
      </c>
      <c r="I256" s="69">
        <v>0.14204900000000001</v>
      </c>
      <c r="J256" s="69">
        <v>0.14697299999999999</v>
      </c>
      <c r="K256" s="69">
        <v>8.0709499999999998</v>
      </c>
      <c r="L256" s="69">
        <v>1.28627</v>
      </c>
      <c r="M256" s="69">
        <v>97.758899999999997</v>
      </c>
      <c r="O256" t="s">
        <v>208</v>
      </c>
      <c r="P256" s="64">
        <v>44</v>
      </c>
      <c r="Q256" t="s">
        <v>457</v>
      </c>
      <c r="R256" s="22" t="s">
        <v>355</v>
      </c>
      <c r="S256" s="26">
        <v>44839</v>
      </c>
      <c r="T256" s="69">
        <v>46.822600000000001</v>
      </c>
      <c r="U256" s="69">
        <v>2.7968700000000002</v>
      </c>
      <c r="V256" s="69">
        <v>5.3822999999999999</v>
      </c>
      <c r="W256" s="69">
        <v>1.6249999999999999E-3</v>
      </c>
      <c r="X256" s="69">
        <v>4.2730701967146052</v>
      </c>
      <c r="Y256" s="69">
        <v>3.9749583659474235</v>
      </c>
      <c r="Z256" s="69">
        <v>13.304600000000001</v>
      </c>
      <c r="AA256" s="69">
        <v>0.151339</v>
      </c>
      <c r="AB256" s="69">
        <v>22.115500000000001</v>
      </c>
      <c r="AC256" s="69">
        <v>0.43873200000000001</v>
      </c>
      <c r="AD256" s="69">
        <f t="shared" si="36"/>
        <v>99.261594562662026</v>
      </c>
      <c r="AF256" s="11">
        <f t="shared" si="37"/>
        <v>0.75134978976305866</v>
      </c>
      <c r="AG256" s="11"/>
      <c r="AH256" s="11">
        <f t="shared" si="38"/>
        <v>0.38837989545902357</v>
      </c>
      <c r="AI256" s="11">
        <f t="shared" si="39"/>
        <v>0.13103936028629212</v>
      </c>
      <c r="AJ256" s="11">
        <f t="shared" si="40"/>
        <v>0.46392601027714109</v>
      </c>
      <c r="AK256" s="11">
        <f t="shared" si="41"/>
        <v>1.6654733977543225E-2</v>
      </c>
      <c r="AL256" s="3">
        <v>1.7612456898523716</v>
      </c>
      <c r="AM256" s="3">
        <v>7.9127704291005477E-2</v>
      </c>
      <c r="AN256" s="3">
        <v>0.23859558942693193</v>
      </c>
      <c r="AO256" s="3">
        <v>0.13440257714389947</v>
      </c>
      <c r="AP256" s="3">
        <v>0.11250691089038962</v>
      </c>
      <c r="AQ256" s="3">
        <v>0.74608982533450519</v>
      </c>
      <c r="AR256" s="3">
        <v>4.8211874487831506E-3</v>
      </c>
      <c r="AS256" s="3">
        <v>0.89121625507086755</v>
      </c>
      <c r="AT256" s="3">
        <v>3.1994260541245968E-2</v>
      </c>
    </row>
    <row r="257" spans="2:46" x14ac:dyDescent="0.2">
      <c r="B257" t="s">
        <v>615</v>
      </c>
      <c r="C257" s="26">
        <v>44609</v>
      </c>
      <c r="D257" s="69">
        <v>6.13443</v>
      </c>
      <c r="E257" s="69">
        <v>48.924900000000001</v>
      </c>
      <c r="F257" s="69">
        <v>15.9513</v>
      </c>
      <c r="G257" s="69">
        <v>16.1905</v>
      </c>
      <c r="H257" s="69">
        <v>0.80394200000000005</v>
      </c>
      <c r="I257" s="69">
        <v>0.150785</v>
      </c>
      <c r="J257" s="69">
        <v>0.134992</v>
      </c>
      <c r="K257" s="69">
        <v>8.0777099999999997</v>
      </c>
      <c r="L257" s="69">
        <v>1.3113699999999999</v>
      </c>
      <c r="M257" s="69">
        <v>97.6798</v>
      </c>
      <c r="O257" t="s">
        <v>208</v>
      </c>
      <c r="P257" s="64">
        <v>44</v>
      </c>
      <c r="Q257" t="s">
        <v>215</v>
      </c>
      <c r="R257" s="22" t="s">
        <v>98</v>
      </c>
      <c r="S257" s="26">
        <v>44839</v>
      </c>
      <c r="T257" s="69">
        <v>47.869199999999999</v>
      </c>
      <c r="U257" s="69">
        <v>1.2227300000000001</v>
      </c>
      <c r="V257" s="69">
        <v>4.5947500000000003</v>
      </c>
      <c r="W257" s="69">
        <v>2.4069999999999999E-3</v>
      </c>
      <c r="X257" s="69">
        <v>6.7213357137448906</v>
      </c>
      <c r="Y257" s="69">
        <v>6.1520814604876719</v>
      </c>
      <c r="Z257" s="69">
        <v>9.2855500000000006</v>
      </c>
      <c r="AA257" s="69">
        <v>0.47778300000000001</v>
      </c>
      <c r="AB257" s="69">
        <v>21.3781</v>
      </c>
      <c r="AC257" s="69">
        <v>1.5535300000000001</v>
      </c>
      <c r="AD257" s="69">
        <f t="shared" si="36"/>
        <v>99.257467174232559</v>
      </c>
      <c r="AF257" s="11">
        <f t="shared" si="37"/>
        <v>0.57457909871526147</v>
      </c>
      <c r="AG257" s="11"/>
      <c r="AH257" s="11">
        <f t="shared" si="38"/>
        <v>0.27459916065675688</v>
      </c>
      <c r="AI257" s="11">
        <f t="shared" si="39"/>
        <v>0.21134111411964249</v>
      </c>
      <c r="AJ257" s="11">
        <f t="shared" si="40"/>
        <v>0.45431567151128677</v>
      </c>
      <c r="AK257" s="11">
        <f t="shared" si="41"/>
        <v>5.9744053712313908E-2</v>
      </c>
      <c r="AL257" s="3">
        <v>1.8302874818976314</v>
      </c>
      <c r="AM257" s="3">
        <v>3.5162972056797075E-2</v>
      </c>
      <c r="AN257" s="3">
        <v>0.20704041007476726</v>
      </c>
      <c r="AO257" s="3">
        <v>0.21489280722100787</v>
      </c>
      <c r="AP257" s="3">
        <v>0.17699761566685523</v>
      </c>
      <c r="AQ257" s="3">
        <v>0.52929239089581348</v>
      </c>
      <c r="AR257" s="3">
        <v>1.5471505383996064E-2</v>
      </c>
      <c r="AS257" s="3">
        <v>0.87569760745271608</v>
      </c>
      <c r="AT257" s="3">
        <v>0.1151572093504155</v>
      </c>
    </row>
    <row r="258" spans="2:46" x14ac:dyDescent="0.2">
      <c r="B258" t="s">
        <v>616</v>
      </c>
      <c r="C258" s="26">
        <v>44609</v>
      </c>
      <c r="D258" s="69">
        <v>6.1818400000000002</v>
      </c>
      <c r="E258" s="69">
        <v>48.657400000000003</v>
      </c>
      <c r="F258" s="69">
        <v>16.133700000000001</v>
      </c>
      <c r="G258" s="69">
        <v>16.095199999999998</v>
      </c>
      <c r="H258" s="69">
        <v>0.81672999999999996</v>
      </c>
      <c r="I258" s="69">
        <v>0.16827400000000001</v>
      </c>
      <c r="J258" s="69">
        <v>0.12573799999999999</v>
      </c>
      <c r="K258" s="69">
        <v>7.9631600000000002</v>
      </c>
      <c r="L258" s="69">
        <v>1.3575999999999999</v>
      </c>
      <c r="M258" s="69">
        <v>97.499700000000004</v>
      </c>
      <c r="O258" t="s">
        <v>208</v>
      </c>
      <c r="P258" s="64">
        <v>44</v>
      </c>
      <c r="Q258" t="s">
        <v>458</v>
      </c>
      <c r="R258" s="22" t="s">
        <v>355</v>
      </c>
      <c r="S258" s="26">
        <v>44839</v>
      </c>
      <c r="T258" s="69">
        <v>44.508899999999997</v>
      </c>
      <c r="U258" s="69">
        <v>3.51566</v>
      </c>
      <c r="V258" s="69">
        <v>7.6963100000000004</v>
      </c>
      <c r="W258" s="69">
        <v>1.7619999999999999E-3</v>
      </c>
      <c r="X258" s="69">
        <v>4.0666895416452249</v>
      </c>
      <c r="Y258" s="69">
        <v>4.46201915027609</v>
      </c>
      <c r="Z258" s="69">
        <v>11.9437</v>
      </c>
      <c r="AA258" s="69">
        <v>0.14052600000000001</v>
      </c>
      <c r="AB258" s="69">
        <v>22.029299999999999</v>
      </c>
      <c r="AC258" s="69">
        <v>0.57546900000000001</v>
      </c>
      <c r="AD258" s="69">
        <f t="shared" si="36"/>
        <v>98.940335691921291</v>
      </c>
      <c r="AF258" s="11">
        <f t="shared" si="37"/>
        <v>0.72488096930818091</v>
      </c>
      <c r="AG258" s="11"/>
      <c r="AH258" s="11">
        <f t="shared" si="38"/>
        <v>0.36044951880844184</v>
      </c>
      <c r="AI258" s="11">
        <f t="shared" si="39"/>
        <v>0.13921308852615211</v>
      </c>
      <c r="AJ258" s="11">
        <f t="shared" si="40"/>
        <v>0.47775286733524641</v>
      </c>
      <c r="AK258" s="11">
        <f t="shared" si="41"/>
        <v>2.258452533015954E-2</v>
      </c>
      <c r="AL258" s="3">
        <v>1.6855861046883449</v>
      </c>
      <c r="AM258" s="3">
        <v>0.10013890007809242</v>
      </c>
      <c r="AN258" s="3">
        <v>0.34349207891390687</v>
      </c>
      <c r="AO258" s="3">
        <v>0.12877994985456934</v>
      </c>
      <c r="AP258" s="3">
        <v>0.12715039389809837</v>
      </c>
      <c r="AQ258" s="3">
        <v>0.67432280198247374</v>
      </c>
      <c r="AR258" s="3">
        <v>4.5071239901536319E-3</v>
      </c>
      <c r="AS258" s="3">
        <v>0.89377190243351023</v>
      </c>
      <c r="AT258" s="3">
        <v>4.225074416085102E-2</v>
      </c>
    </row>
    <row r="259" spans="2:46" x14ac:dyDescent="0.2">
      <c r="B259" t="s">
        <v>616</v>
      </c>
      <c r="C259" s="26">
        <v>44609</v>
      </c>
      <c r="D259" s="69">
        <v>6.1706099999999999</v>
      </c>
      <c r="E259" s="69">
        <v>48.702800000000003</v>
      </c>
      <c r="F259" s="69">
        <v>16.030899999999999</v>
      </c>
      <c r="G259" s="69">
        <v>16.1694</v>
      </c>
      <c r="H259" s="69">
        <v>0.81157199999999996</v>
      </c>
      <c r="I259" s="69">
        <v>0.16264400000000001</v>
      </c>
      <c r="J259" s="69">
        <v>0.137764</v>
      </c>
      <c r="K259" s="69">
        <v>7.9974699999999999</v>
      </c>
      <c r="L259" s="69">
        <v>1.33954</v>
      </c>
      <c r="M259" s="69">
        <v>97.5227</v>
      </c>
      <c r="O259" t="s">
        <v>208</v>
      </c>
      <c r="P259" s="64">
        <v>44</v>
      </c>
      <c r="Q259" t="s">
        <v>216</v>
      </c>
      <c r="R259" s="22" t="s">
        <v>98</v>
      </c>
      <c r="S259" s="26">
        <v>44839</v>
      </c>
      <c r="T259" s="69">
        <v>46.176699999999997</v>
      </c>
      <c r="U259" s="69">
        <v>2.6676500000000001</v>
      </c>
      <c r="V259" s="69">
        <v>6.3253599999999999</v>
      </c>
      <c r="W259" s="69">
        <v>9.7122E-2</v>
      </c>
      <c r="X259" s="69">
        <v>3.275986512520038</v>
      </c>
      <c r="Y259" s="69">
        <v>4.1595894371306548</v>
      </c>
      <c r="Z259" s="69">
        <v>13.0116</v>
      </c>
      <c r="AA259" s="69">
        <v>0.104405</v>
      </c>
      <c r="AB259" s="69">
        <v>22.471399999999999</v>
      </c>
      <c r="AC259" s="69">
        <v>0.545099</v>
      </c>
      <c r="AD259" s="69">
        <f t="shared" ref="AD259:AD322" si="45">SUM(T259:AC259)</f>
        <v>98.834911949650675</v>
      </c>
      <c r="AF259" s="11">
        <f t="shared" ref="AF259:AF322" si="46">AQ259/(AQ259+AP259+AO259)</f>
        <v>0.76771253472508205</v>
      </c>
      <c r="AG259" s="11"/>
      <c r="AH259" s="11">
        <f t="shared" si="38"/>
        <v>0.38421954573366568</v>
      </c>
      <c r="AI259" s="11">
        <f t="shared" si="39"/>
        <v>0.11800504430960036</v>
      </c>
      <c r="AJ259" s="11">
        <f t="shared" si="40"/>
        <v>0.476843560356562</v>
      </c>
      <c r="AK259" s="11">
        <f t="shared" si="41"/>
        <v>2.0931849600172046E-2</v>
      </c>
      <c r="AL259" s="3">
        <v>1.7404783131046853</v>
      </c>
      <c r="AM259" s="3">
        <v>7.5625183220851447E-2</v>
      </c>
      <c r="AN259" s="3">
        <v>0.28097071972919374</v>
      </c>
      <c r="AO259" s="3">
        <v>0.10325021859797071</v>
      </c>
      <c r="AP259" s="3">
        <v>0.11797184965070784</v>
      </c>
      <c r="AQ259" s="3">
        <v>0.73114128027233094</v>
      </c>
      <c r="AR259" s="3">
        <v>3.3327732036639527E-3</v>
      </c>
      <c r="AS259" s="3">
        <v>0.90739790591076397</v>
      </c>
      <c r="AT259" s="3">
        <v>3.9831756309831857E-2</v>
      </c>
    </row>
    <row r="260" spans="2:46" x14ac:dyDescent="0.2">
      <c r="B260" t="s">
        <v>616</v>
      </c>
      <c r="C260" s="26">
        <v>44609</v>
      </c>
      <c r="D260" s="69">
        <v>6.1871200000000002</v>
      </c>
      <c r="E260" s="69">
        <v>48.400700000000001</v>
      </c>
      <c r="F260" s="69">
        <v>16.034700000000001</v>
      </c>
      <c r="G260" s="69">
        <v>16.165400000000002</v>
      </c>
      <c r="H260" s="69">
        <v>0.844445</v>
      </c>
      <c r="I260" s="69">
        <v>0.15868399999999999</v>
      </c>
      <c r="J260" s="69">
        <v>0.126245</v>
      </c>
      <c r="K260" s="69">
        <v>7.9373699999999996</v>
      </c>
      <c r="L260" s="69">
        <v>1.3346199999999999</v>
      </c>
      <c r="M260" s="69">
        <v>97.189300000000003</v>
      </c>
      <c r="O260" t="s">
        <v>208</v>
      </c>
      <c r="P260" s="64">
        <v>44</v>
      </c>
      <c r="Q260" t="s">
        <v>459</v>
      </c>
      <c r="R260" s="22" t="s">
        <v>355</v>
      </c>
      <c r="S260" s="26">
        <v>44839</v>
      </c>
      <c r="T260" s="69">
        <v>46.651499999999999</v>
      </c>
      <c r="U260" s="69">
        <v>2.73645</v>
      </c>
      <c r="V260" s="69">
        <v>5.76065</v>
      </c>
      <c r="W260" s="69">
        <v>6.6610000000000003E-3</v>
      </c>
      <c r="X260" s="69">
        <v>4.1302071320737452</v>
      </c>
      <c r="Y260" s="69">
        <v>3.8141604981151263</v>
      </c>
      <c r="Z260" s="69">
        <v>13.113899999999999</v>
      </c>
      <c r="AA260" s="69">
        <v>0.13270899999999999</v>
      </c>
      <c r="AB260" s="69">
        <v>22.2851</v>
      </c>
      <c r="AC260" s="69">
        <v>0.44730500000000001</v>
      </c>
      <c r="AD260" s="69">
        <f t="shared" si="45"/>
        <v>99.078642630188867</v>
      </c>
      <c r="AF260" s="11">
        <f t="shared" si="46"/>
        <v>0.75560014032071909</v>
      </c>
      <c r="AG260" s="11"/>
      <c r="AH260" s="11">
        <f t="shared" si="38"/>
        <v>0.38539555751662641</v>
      </c>
      <c r="AI260" s="11">
        <f t="shared" si="39"/>
        <v>0.12687228858192517</v>
      </c>
      <c r="AJ260" s="11">
        <f t="shared" si="40"/>
        <v>0.47063743124447455</v>
      </c>
      <c r="AK260" s="11">
        <f t="shared" si="41"/>
        <v>1.7094722656973895E-2</v>
      </c>
      <c r="AL260" s="3">
        <v>1.7566742830663762</v>
      </c>
      <c r="AM260" s="3">
        <v>7.7500591321150739E-2</v>
      </c>
      <c r="AN260" s="3">
        <v>0.25563906096983019</v>
      </c>
      <c r="AO260" s="3">
        <v>0.13004708291342582</v>
      </c>
      <c r="AP260" s="3">
        <v>0.10807040871098145</v>
      </c>
      <c r="AQ260" s="3">
        <v>0.73617722334344193</v>
      </c>
      <c r="AR260" s="3">
        <v>4.2321860141061188E-3</v>
      </c>
      <c r="AS260" s="3">
        <v>0.89900506266240532</v>
      </c>
      <c r="AT260" s="3">
        <v>3.2654100998282393E-2</v>
      </c>
    </row>
    <row r="261" spans="2:46" x14ac:dyDescent="0.2">
      <c r="B261" t="s">
        <v>616</v>
      </c>
      <c r="C261" s="26">
        <v>44609</v>
      </c>
      <c r="D261" s="69">
        <v>6.1489700000000003</v>
      </c>
      <c r="E261" s="69">
        <v>48.730499999999999</v>
      </c>
      <c r="F261" s="69">
        <v>16.068000000000001</v>
      </c>
      <c r="G261" s="69">
        <v>16.163699999999999</v>
      </c>
      <c r="H261" s="69">
        <v>0.81551399999999996</v>
      </c>
      <c r="I261" s="69">
        <v>0.147199</v>
      </c>
      <c r="J261" s="69">
        <v>0.127246</v>
      </c>
      <c r="K261" s="69">
        <v>7.95078</v>
      </c>
      <c r="L261" s="69">
        <v>1.32439</v>
      </c>
      <c r="M261" s="69">
        <v>97.476200000000006</v>
      </c>
      <c r="O261" t="s">
        <v>208</v>
      </c>
      <c r="P261" s="64">
        <v>44</v>
      </c>
      <c r="Q261" t="s">
        <v>217</v>
      </c>
      <c r="R261" s="22" t="s">
        <v>98</v>
      </c>
      <c r="S261" s="26">
        <v>44839</v>
      </c>
      <c r="T261" s="69">
        <v>46.854799999999997</v>
      </c>
      <c r="U261" s="69">
        <v>2.63652</v>
      </c>
      <c r="V261" s="69">
        <v>6.2572799999999997</v>
      </c>
      <c r="W261" s="69">
        <v>2.9742999999999999E-2</v>
      </c>
      <c r="X261" s="69">
        <v>2.8669176748191294</v>
      </c>
      <c r="Y261" s="69">
        <v>4.2977194398617486</v>
      </c>
      <c r="Z261" s="69">
        <v>13.386799999999999</v>
      </c>
      <c r="AA261" s="69">
        <v>0.10975699999999999</v>
      </c>
      <c r="AB261" s="69">
        <v>22.6389</v>
      </c>
      <c r="AC261" s="69">
        <v>0.56923999999999997</v>
      </c>
      <c r="AD261" s="69">
        <f t="shared" si="45"/>
        <v>99.64767711468086</v>
      </c>
      <c r="AF261" s="11">
        <f t="shared" si="46"/>
        <v>0.77993444990283967</v>
      </c>
      <c r="AG261" s="11"/>
      <c r="AH261" s="11">
        <f t="shared" si="38"/>
        <v>0.39102340993595419</v>
      </c>
      <c r="AI261" s="11">
        <f t="shared" si="39"/>
        <v>0.11215204770314816</v>
      </c>
      <c r="AJ261" s="11">
        <f t="shared" si="40"/>
        <v>0.47520209425235477</v>
      </c>
      <c r="AK261" s="11">
        <f t="shared" si="41"/>
        <v>2.162244810854284E-2</v>
      </c>
      <c r="AL261" s="3">
        <v>1.7474880922684448</v>
      </c>
      <c r="AM261" s="3">
        <v>7.3957645152339865E-2</v>
      </c>
      <c r="AN261" s="3">
        <v>0.2750273084680403</v>
      </c>
      <c r="AO261" s="3">
        <v>8.940843853759721E-2</v>
      </c>
      <c r="AP261" s="3">
        <v>0.12060918873233373</v>
      </c>
      <c r="AQ261" s="3">
        <v>0.74432360050155233</v>
      </c>
      <c r="AR261" s="3">
        <v>3.4668184917738716E-3</v>
      </c>
      <c r="AS261" s="3">
        <v>0.90455999505943652</v>
      </c>
      <c r="AT261" s="3">
        <v>4.1158912788481494E-2</v>
      </c>
    </row>
    <row r="262" spans="2:46" x14ac:dyDescent="0.2">
      <c r="B262" t="s">
        <v>617</v>
      </c>
      <c r="C262" s="26">
        <v>44609</v>
      </c>
      <c r="D262" s="69">
        <v>6.2347099999999998</v>
      </c>
      <c r="E262" s="69">
        <v>48.837699999999998</v>
      </c>
      <c r="F262" s="69">
        <v>15.9411</v>
      </c>
      <c r="G262" s="69">
        <v>16.241299999999999</v>
      </c>
      <c r="H262" s="69">
        <v>0.85203700000000004</v>
      </c>
      <c r="I262" s="69">
        <v>0.153366</v>
      </c>
      <c r="J262" s="69">
        <v>0.121072</v>
      </c>
      <c r="K262" s="69">
        <v>8.0487099999999998</v>
      </c>
      <c r="L262" s="69">
        <v>1.32117</v>
      </c>
      <c r="M262" s="69">
        <v>97.751099999999994</v>
      </c>
      <c r="O262" t="s">
        <v>208</v>
      </c>
      <c r="P262" s="64">
        <v>44</v>
      </c>
      <c r="Q262" t="s">
        <v>460</v>
      </c>
      <c r="R262" s="22" t="s">
        <v>355</v>
      </c>
      <c r="S262" s="26">
        <v>44839</v>
      </c>
      <c r="T262" s="69">
        <v>47.062899999999999</v>
      </c>
      <c r="U262" s="69">
        <v>2.6797200000000001</v>
      </c>
      <c r="V262" s="69">
        <v>5.5557400000000001</v>
      </c>
      <c r="W262" s="69">
        <v>-1.244E-2</v>
      </c>
      <c r="X262" s="69">
        <v>4.2562529885998499</v>
      </c>
      <c r="Y262" s="69">
        <v>3.6598092153826718</v>
      </c>
      <c r="Z262" s="69">
        <v>13.268800000000001</v>
      </c>
      <c r="AA262" s="69">
        <v>0.14494599999999999</v>
      </c>
      <c r="AB262" s="69">
        <v>22.272099999999998</v>
      </c>
      <c r="AC262" s="69">
        <v>0.44489800000000002</v>
      </c>
      <c r="AD262" s="69">
        <f t="shared" si="45"/>
        <v>99.332726203982517</v>
      </c>
      <c r="AF262" s="11">
        <f t="shared" si="46"/>
        <v>0.75807415857047689</v>
      </c>
      <c r="AG262" s="11"/>
      <c r="AH262" s="11">
        <f t="shared" ref="AH262:AH325" si="47">AQ262/(AO262+AP262+AQ262+AS262+AR262+AT262)</f>
        <v>0.38832530834704254</v>
      </c>
      <c r="AI262" s="11">
        <f t="shared" ref="AI262:AI325" si="48">(AO262+AP262+AR262)/(AO262+AP262+AR262+AQ262+AS262+AT262)</f>
        <v>0.1263369107388671</v>
      </c>
      <c r="AJ262" s="11">
        <f t="shared" ref="AJ262:AJ325" si="49">AS262/(AO262+AP262+AQ262+AR262+AS262+AT262)</f>
        <v>0.46840579217175948</v>
      </c>
      <c r="AK262" s="11">
        <f t="shared" ref="AK262:AK325" si="50">AT262/(AO262+AP262+AQ262+AR262+AS262+AT262)</f>
        <v>1.6931988742330876E-2</v>
      </c>
      <c r="AL262" s="3">
        <v>1.7665248843013883</v>
      </c>
      <c r="AM262" s="3">
        <v>7.5652339039530558E-2</v>
      </c>
      <c r="AN262" s="3">
        <v>0.24576106530112482</v>
      </c>
      <c r="AO262" s="3">
        <v>0.13358929580013712</v>
      </c>
      <c r="AP262" s="3">
        <v>0.10336695428040367</v>
      </c>
      <c r="AQ262" s="3">
        <v>0.74250195364165228</v>
      </c>
      <c r="AR262" s="3">
        <v>4.6077196744947974E-3</v>
      </c>
      <c r="AS262" s="3">
        <v>0.89562078058991368</v>
      </c>
      <c r="AT262" s="3">
        <v>3.2375007371354826E-2</v>
      </c>
    </row>
    <row r="263" spans="2:46" x14ac:dyDescent="0.2">
      <c r="B263" t="s">
        <v>617</v>
      </c>
      <c r="C263" s="26">
        <v>44609</v>
      </c>
      <c r="D263" s="69">
        <v>6.2006100000000002</v>
      </c>
      <c r="E263" s="69">
        <v>48.971299999999999</v>
      </c>
      <c r="F263" s="69">
        <v>15.930300000000001</v>
      </c>
      <c r="G263" s="69">
        <v>16.271100000000001</v>
      </c>
      <c r="H263" s="69">
        <v>0.82128599999999996</v>
      </c>
      <c r="I263" s="69">
        <v>0.15212100000000001</v>
      </c>
      <c r="J263" s="69">
        <v>0.142538</v>
      </c>
      <c r="K263" s="69">
        <v>8.07212</v>
      </c>
      <c r="L263" s="69">
        <v>1.3056000000000001</v>
      </c>
      <c r="M263" s="69">
        <v>97.867000000000004</v>
      </c>
      <c r="O263" t="s">
        <v>208</v>
      </c>
      <c r="P263" s="64">
        <v>44</v>
      </c>
      <c r="Q263" t="s">
        <v>218</v>
      </c>
      <c r="R263" s="22" t="s">
        <v>98</v>
      </c>
      <c r="S263" s="26">
        <v>44839</v>
      </c>
      <c r="T263" s="69">
        <v>46.704099999999997</v>
      </c>
      <c r="U263" s="69">
        <v>2.2559200000000001</v>
      </c>
      <c r="V263" s="69">
        <v>6.4554600000000004</v>
      </c>
      <c r="W263" s="69">
        <v>4.2155999999999999E-2</v>
      </c>
      <c r="X263" s="69">
        <v>3.756045965231388</v>
      </c>
      <c r="Y263" s="69">
        <v>4.285330640307583</v>
      </c>
      <c r="Z263" s="69">
        <v>12.5076</v>
      </c>
      <c r="AA263" s="69">
        <v>0.16366600000000001</v>
      </c>
      <c r="AB263" s="69">
        <v>22.148499999999999</v>
      </c>
      <c r="AC263" s="69">
        <v>0.73415900000000001</v>
      </c>
      <c r="AD263" s="69">
        <f t="shared" si="45"/>
        <v>99.052937605538986</v>
      </c>
      <c r="AF263" s="11">
        <f t="shared" si="46"/>
        <v>0.74550921546756643</v>
      </c>
      <c r="AG263" s="11"/>
      <c r="AH263" s="11">
        <f t="shared" si="47"/>
        <v>0.37069198297887362</v>
      </c>
      <c r="AI263" s="11">
        <f t="shared" si="48"/>
        <v>0.12929685486553907</v>
      </c>
      <c r="AJ263" s="11">
        <f t="shared" si="49"/>
        <v>0.47171595962922097</v>
      </c>
      <c r="AK263" s="11">
        <f t="shared" si="50"/>
        <v>2.8295202526366418E-2</v>
      </c>
      <c r="AL263" s="3">
        <v>1.7572687839667434</v>
      </c>
      <c r="AM263" s="3">
        <v>6.3840862990907424E-2</v>
      </c>
      <c r="AN263" s="3">
        <v>0.28624669043725731</v>
      </c>
      <c r="AO263" s="3">
        <v>0.11817272131170291</v>
      </c>
      <c r="AP263" s="3">
        <v>0.12132483843960137</v>
      </c>
      <c r="AQ263" s="3">
        <v>0.70158783236347977</v>
      </c>
      <c r="AR263" s="3">
        <v>5.2153132047285953E-3</v>
      </c>
      <c r="AS263" s="3">
        <v>0.89279022154192444</v>
      </c>
      <c r="AT263" s="3">
        <v>5.3552735743654989E-2</v>
      </c>
    </row>
    <row r="264" spans="2:46" x14ac:dyDescent="0.2">
      <c r="B264" t="s">
        <v>617</v>
      </c>
      <c r="C264" s="26">
        <v>44609</v>
      </c>
      <c r="D264" s="69">
        <v>6.2621000000000002</v>
      </c>
      <c r="E264" s="69">
        <v>48.854300000000002</v>
      </c>
      <c r="F264" s="69">
        <v>15.9428</v>
      </c>
      <c r="G264" s="69">
        <v>16.228300000000001</v>
      </c>
      <c r="H264" s="69">
        <v>0.82328400000000002</v>
      </c>
      <c r="I264" s="69">
        <v>0.156385</v>
      </c>
      <c r="J264" s="69">
        <v>0.122077</v>
      </c>
      <c r="K264" s="69">
        <v>8.0593800000000009</v>
      </c>
      <c r="L264" s="69">
        <v>1.3061499999999999</v>
      </c>
      <c r="M264" s="69">
        <v>97.7547</v>
      </c>
      <c r="O264" t="s">
        <v>208</v>
      </c>
      <c r="P264" s="64">
        <v>44</v>
      </c>
      <c r="Q264" t="s">
        <v>461</v>
      </c>
      <c r="R264" s="22" t="s">
        <v>355</v>
      </c>
      <c r="S264" s="26">
        <v>44839</v>
      </c>
      <c r="T264" s="69">
        <v>43.7258</v>
      </c>
      <c r="U264" s="69">
        <v>4.2622</v>
      </c>
      <c r="V264" s="69">
        <v>7.9809799999999997</v>
      </c>
      <c r="W264" s="69">
        <v>9.4809999999999998E-3</v>
      </c>
      <c r="X264" s="69">
        <v>4.4151669267552807</v>
      </c>
      <c r="Y264" s="69">
        <v>4.0269362607268571</v>
      </c>
      <c r="Z264" s="69">
        <v>11.4793</v>
      </c>
      <c r="AA264" s="69">
        <v>0.135764</v>
      </c>
      <c r="AB264" s="69">
        <v>22.142299999999999</v>
      </c>
      <c r="AC264" s="69">
        <v>0.59626100000000004</v>
      </c>
      <c r="AD264" s="69">
        <f t="shared" si="45"/>
        <v>98.774189187482136</v>
      </c>
      <c r="AF264" s="11">
        <f t="shared" si="46"/>
        <v>0.71798426509675106</v>
      </c>
      <c r="AG264" s="11"/>
      <c r="AH264" s="11">
        <f t="shared" si="47"/>
        <v>0.35048552395656174</v>
      </c>
      <c r="AI264" s="11">
        <f t="shared" si="48"/>
        <v>0.14002136745170887</v>
      </c>
      <c r="AJ264" s="11">
        <f t="shared" si="49"/>
        <v>0.48581894996627201</v>
      </c>
      <c r="AK264" s="11">
        <f t="shared" si="50"/>
        <v>2.367415862545735E-2</v>
      </c>
      <c r="AL264" s="3">
        <v>1.6631271796219347</v>
      </c>
      <c r="AM264" s="3">
        <v>0.12193079055032981</v>
      </c>
      <c r="AN264" s="3">
        <v>0.35774536229969423</v>
      </c>
      <c r="AO264" s="3">
        <v>0.14042291249127814</v>
      </c>
      <c r="AP264" s="3">
        <v>0.11525098647894182</v>
      </c>
      <c r="AQ264" s="3">
        <v>0.6509205471089462</v>
      </c>
      <c r="AR264" s="3">
        <v>4.3733180438132041E-3</v>
      </c>
      <c r="AS264" s="3">
        <v>0.90226133489933291</v>
      </c>
      <c r="AT264" s="3">
        <v>4.3967568505729644E-2</v>
      </c>
    </row>
    <row r="265" spans="2:46" x14ac:dyDescent="0.2">
      <c r="B265" t="s">
        <v>617</v>
      </c>
      <c r="C265" s="26">
        <v>44609</v>
      </c>
      <c r="D265" s="69">
        <v>6.1630099999999999</v>
      </c>
      <c r="E265" s="69">
        <v>48.963999999999999</v>
      </c>
      <c r="F265" s="69">
        <v>15.9437</v>
      </c>
      <c r="G265" s="69">
        <v>16.263100000000001</v>
      </c>
      <c r="H265" s="69">
        <v>0.81159599999999998</v>
      </c>
      <c r="I265" s="69">
        <v>0.16014100000000001</v>
      </c>
      <c r="J265" s="69">
        <v>0.141399</v>
      </c>
      <c r="K265" s="69">
        <v>8.0596800000000002</v>
      </c>
      <c r="L265" s="69">
        <v>1.3235699999999999</v>
      </c>
      <c r="M265" s="69">
        <v>97.830100000000002</v>
      </c>
      <c r="O265" t="s">
        <v>208</v>
      </c>
      <c r="P265" s="64">
        <v>44</v>
      </c>
      <c r="Q265" t="s">
        <v>338</v>
      </c>
      <c r="R265" s="22" t="s">
        <v>331</v>
      </c>
      <c r="S265" s="26">
        <v>44839</v>
      </c>
      <c r="T265" s="69">
        <v>46.380699999999997</v>
      </c>
      <c r="U265" s="69">
        <v>2.80294</v>
      </c>
      <c r="V265" s="69">
        <v>5.6185099999999997</v>
      </c>
      <c r="W265" s="69">
        <v>-1.179E-2</v>
      </c>
      <c r="X265" s="69">
        <v>4.3337303333135981</v>
      </c>
      <c r="Y265" s="69">
        <v>4.5746347256308386</v>
      </c>
      <c r="Z265" s="69">
        <v>13.203799999999999</v>
      </c>
      <c r="AA265" s="69">
        <v>0.153748</v>
      </c>
      <c r="AB265" s="69">
        <v>21.635899999999999</v>
      </c>
      <c r="AC265" s="69">
        <v>0.47539799999999999</v>
      </c>
      <c r="AD265" s="69">
        <f t="shared" si="45"/>
        <v>99.167571058944432</v>
      </c>
      <c r="AF265" s="11">
        <f t="shared" si="46"/>
        <v>0.73585441166692822</v>
      </c>
      <c r="AG265" s="11"/>
      <c r="AH265" s="11">
        <f t="shared" si="47"/>
        <v>0.3861103045843336</v>
      </c>
      <c r="AI265" s="11">
        <f t="shared" si="48"/>
        <v>0.14115396817897566</v>
      </c>
      <c r="AJ265" s="11">
        <f t="shared" si="49"/>
        <v>0.45465760680804068</v>
      </c>
      <c r="AK265" s="11">
        <f t="shared" si="50"/>
        <v>1.8078120428650094E-2</v>
      </c>
      <c r="AL265" s="3">
        <v>1.7487011470181266</v>
      </c>
      <c r="AM265" s="3">
        <v>7.9484777905857215E-2</v>
      </c>
      <c r="AN265" s="3">
        <v>0.24964883687829736</v>
      </c>
      <c r="AO265" s="3">
        <v>0.13662913893001546</v>
      </c>
      <c r="AP265" s="3">
        <v>0.12978273349895686</v>
      </c>
      <c r="AQ265" s="3">
        <v>0.7421678055819394</v>
      </c>
      <c r="AR265" s="3">
        <v>4.9093784383216384E-3</v>
      </c>
      <c r="AS265" s="3">
        <v>0.87392704708858238</v>
      </c>
      <c r="AT265" s="3">
        <v>3.4749134659903258E-2</v>
      </c>
    </row>
    <row r="266" spans="2:46" x14ac:dyDescent="0.2">
      <c r="B266" t="s">
        <v>618</v>
      </c>
      <c r="C266" s="26">
        <v>44607</v>
      </c>
      <c r="D266" s="69">
        <v>6.2583799999999998</v>
      </c>
      <c r="E266" s="69">
        <v>49.221499999999999</v>
      </c>
      <c r="F266" s="69">
        <v>16.236799999999999</v>
      </c>
      <c r="G266" s="69">
        <v>16.280899999999999</v>
      </c>
      <c r="H266" s="69">
        <v>0.80404900000000001</v>
      </c>
      <c r="I266" s="69">
        <v>0.157383</v>
      </c>
      <c r="J266" s="69">
        <v>0.137074</v>
      </c>
      <c r="K266" s="69">
        <v>7.9877500000000001</v>
      </c>
      <c r="L266" s="69">
        <v>1.2619400000000001</v>
      </c>
      <c r="M266" s="69">
        <v>98.345799999999997</v>
      </c>
      <c r="O266" t="s">
        <v>208</v>
      </c>
      <c r="P266" s="64">
        <v>44</v>
      </c>
      <c r="Q266" t="s">
        <v>338</v>
      </c>
      <c r="R266" s="22" t="s">
        <v>331</v>
      </c>
      <c r="S266" s="26">
        <v>44839</v>
      </c>
      <c r="T266" s="69">
        <v>46.186399999999999</v>
      </c>
      <c r="U266" s="69">
        <v>2.7099700000000002</v>
      </c>
      <c r="V266" s="69">
        <v>6.8877600000000001</v>
      </c>
      <c r="W266" s="69">
        <v>0.28436299999999998</v>
      </c>
      <c r="X266" s="69">
        <v>3.9945211422112585</v>
      </c>
      <c r="Y266" s="69">
        <v>3.4828076263067786</v>
      </c>
      <c r="Z266" s="69">
        <v>13.0976</v>
      </c>
      <c r="AA266" s="69">
        <v>0.104377</v>
      </c>
      <c r="AB266" s="69">
        <v>22.290299999999998</v>
      </c>
      <c r="AC266" s="69">
        <v>0.53236300000000003</v>
      </c>
      <c r="AD266" s="69">
        <f t="shared" si="45"/>
        <v>99.570461768518044</v>
      </c>
      <c r="AF266" s="11">
        <f t="shared" si="46"/>
        <v>0.7661225156533561</v>
      </c>
      <c r="AG266" s="11"/>
      <c r="AH266" s="11">
        <f t="shared" si="47"/>
        <v>0.38675093932565141</v>
      </c>
      <c r="AI266" s="11">
        <f t="shared" si="48"/>
        <v>0.11981599480364268</v>
      </c>
      <c r="AJ266" s="11">
        <f t="shared" si="49"/>
        <v>0.47299070795570547</v>
      </c>
      <c r="AK266" s="11">
        <f t="shared" si="50"/>
        <v>2.0442357915000469E-2</v>
      </c>
      <c r="AL266" s="3">
        <v>1.7293494358616619</v>
      </c>
      <c r="AM266" s="3">
        <v>7.6317651071666284E-2</v>
      </c>
      <c r="AN266" s="3">
        <v>0.30393222044855817</v>
      </c>
      <c r="AO266" s="3">
        <v>0.12506521088649897</v>
      </c>
      <c r="AP266" s="3">
        <v>9.8125149092383512E-2</v>
      </c>
      <c r="AQ266" s="3">
        <v>0.73111424357191745</v>
      </c>
      <c r="AR266" s="3">
        <v>3.3098795846519019E-3</v>
      </c>
      <c r="AS266" s="3">
        <v>0.89414196192139739</v>
      </c>
      <c r="AT266" s="3">
        <v>3.8644247561264257E-2</v>
      </c>
    </row>
    <row r="267" spans="2:46" x14ac:dyDescent="0.2">
      <c r="B267" t="s">
        <v>618</v>
      </c>
      <c r="C267" s="26">
        <v>44607</v>
      </c>
      <c r="D267" s="69">
        <v>6.1935599999999997</v>
      </c>
      <c r="E267" s="69">
        <v>49.273899999999998</v>
      </c>
      <c r="F267" s="69">
        <v>16.2073</v>
      </c>
      <c r="G267" s="69">
        <v>16.266300000000001</v>
      </c>
      <c r="H267" s="69">
        <v>0.83149899999999999</v>
      </c>
      <c r="I267" s="69">
        <v>0.156527</v>
      </c>
      <c r="J267" s="69">
        <v>0.141794</v>
      </c>
      <c r="K267" s="69">
        <v>7.9749999999999996</v>
      </c>
      <c r="L267" s="69">
        <v>1.3015699999999999</v>
      </c>
      <c r="M267" s="69">
        <v>98.347499999999997</v>
      </c>
      <c r="O267" t="s">
        <v>208</v>
      </c>
      <c r="P267" s="64">
        <v>44</v>
      </c>
      <c r="Q267" t="s">
        <v>338</v>
      </c>
      <c r="R267" s="22" t="s">
        <v>331</v>
      </c>
      <c r="S267" s="26">
        <v>44839</v>
      </c>
      <c r="T267" s="69">
        <v>47.734699999999997</v>
      </c>
      <c r="U267" s="69">
        <v>2.2082700000000002</v>
      </c>
      <c r="V267" s="69">
        <v>4.78362</v>
      </c>
      <c r="W267" s="69">
        <v>3.4846000000000002E-2</v>
      </c>
      <c r="X267" s="69">
        <v>3.7742250532242374</v>
      </c>
      <c r="Y267" s="69">
        <v>3.6401373803105188</v>
      </c>
      <c r="Z267" s="69">
        <v>13.9641</v>
      </c>
      <c r="AA267" s="69">
        <v>0.12973799999999999</v>
      </c>
      <c r="AB267" s="69">
        <v>22.149799999999999</v>
      </c>
      <c r="AC267" s="69">
        <v>0.42936200000000002</v>
      </c>
      <c r="AD267" s="69">
        <f t="shared" si="45"/>
        <v>98.848798433534753</v>
      </c>
      <c r="AF267" s="11">
        <f t="shared" si="46"/>
        <v>0.77932028565062272</v>
      </c>
      <c r="AG267" s="11"/>
      <c r="AH267" s="11">
        <f t="shared" si="47"/>
        <v>0.40513739385861675</v>
      </c>
      <c r="AI267" s="11">
        <f t="shared" si="48"/>
        <v>0.11686085107369382</v>
      </c>
      <c r="AJ267" s="11">
        <f t="shared" si="49"/>
        <v>0.46180244735878512</v>
      </c>
      <c r="AK267" s="11">
        <f t="shared" si="50"/>
        <v>1.6199307708904456E-2</v>
      </c>
      <c r="AL267" s="3">
        <v>1.7942340114246296</v>
      </c>
      <c r="AM267" s="3">
        <v>6.2429366458058973E-2</v>
      </c>
      <c r="AN267" s="3">
        <v>0.21190033984939549</v>
      </c>
      <c r="AO267" s="3">
        <v>0.11862489255467294</v>
      </c>
      <c r="AP267" s="3">
        <v>0.10295438782236442</v>
      </c>
      <c r="AQ267" s="3">
        <v>0.78249706180199885</v>
      </c>
      <c r="AR267" s="3">
        <v>4.1300073634023167E-3</v>
      </c>
      <c r="AS267" s="3">
        <v>0.89194200206887653</v>
      </c>
      <c r="AT267" s="3">
        <v>3.1287930656600398E-2</v>
      </c>
    </row>
    <row r="268" spans="2:46" x14ac:dyDescent="0.2">
      <c r="B268" t="s">
        <v>618</v>
      </c>
      <c r="C268" s="26">
        <v>44607</v>
      </c>
      <c r="D268" s="69">
        <v>6.2218999999999998</v>
      </c>
      <c r="E268" s="69">
        <v>49.284799999999997</v>
      </c>
      <c r="F268" s="69">
        <v>16.1126</v>
      </c>
      <c r="G268" s="69">
        <v>16.2623</v>
      </c>
      <c r="H268" s="69">
        <v>0.82293099999999997</v>
      </c>
      <c r="I268" s="69">
        <v>0.145763</v>
      </c>
      <c r="J268" s="69">
        <v>0.12856699999999999</v>
      </c>
      <c r="K268" s="69">
        <v>8.0495999999999999</v>
      </c>
      <c r="L268" s="69">
        <v>1.2960700000000001</v>
      </c>
      <c r="M268" s="69">
        <v>98.324600000000004</v>
      </c>
      <c r="O268" t="s">
        <v>208</v>
      </c>
      <c r="P268" s="64">
        <v>44</v>
      </c>
      <c r="Q268" t="s">
        <v>338</v>
      </c>
      <c r="R268" s="22" t="s">
        <v>331</v>
      </c>
      <c r="S268" s="26">
        <v>44839</v>
      </c>
      <c r="T268" s="69">
        <v>37.566800000000001</v>
      </c>
      <c r="U268" s="69">
        <v>0.120703</v>
      </c>
      <c r="V268" s="69">
        <v>2.2983E-2</v>
      </c>
      <c r="W268" s="69">
        <v>1.4544E-2</v>
      </c>
      <c r="X268" s="69">
        <v>0</v>
      </c>
      <c r="Y268" s="69">
        <v>24.500802192066804</v>
      </c>
      <c r="Z268" s="69">
        <v>38.347000000000001</v>
      </c>
      <c r="AA268" s="69">
        <v>0.37323899999999999</v>
      </c>
      <c r="AB268" s="69">
        <v>0.47891800000000001</v>
      </c>
      <c r="AC268" s="69">
        <v>2.8894E-2</v>
      </c>
      <c r="AD268" s="69">
        <f t="shared" si="45"/>
        <v>101.4538831920668</v>
      </c>
      <c r="AF268" s="11">
        <f t="shared" si="46"/>
        <v>0.75615363935062219</v>
      </c>
      <c r="AG268" s="11"/>
      <c r="AH268" s="11">
        <f t="shared" si="47"/>
        <v>0.74740284455155159</v>
      </c>
      <c r="AI268" s="11">
        <f t="shared" si="48"/>
        <v>0.24515699013961573</v>
      </c>
      <c r="AJ268" s="11">
        <f t="shared" si="49"/>
        <v>6.7078223821469656E-3</v>
      </c>
      <c r="AK268" s="11">
        <f t="shared" si="50"/>
        <v>7.3234292668572217E-4</v>
      </c>
      <c r="AL268" s="3">
        <v>1.3161231595572733</v>
      </c>
      <c r="AM268" s="3">
        <v>3.1805502452215122E-3</v>
      </c>
      <c r="AN268" s="3">
        <v>9.4891899138919056E-4</v>
      </c>
      <c r="AO268" s="3">
        <v>0</v>
      </c>
      <c r="AP268" s="3">
        <v>0.64588445392412008</v>
      </c>
      <c r="AQ268" s="3">
        <v>2.0028508079189939</v>
      </c>
      <c r="AR268" s="3">
        <v>1.1074345935318978E-2</v>
      </c>
      <c r="AS268" s="3">
        <v>1.797526939507588E-2</v>
      </c>
      <c r="AT268" s="3">
        <v>1.9624940326074575E-3</v>
      </c>
    </row>
    <row r="269" spans="2:46" x14ac:dyDescent="0.2">
      <c r="B269" t="s">
        <v>618</v>
      </c>
      <c r="C269" s="26">
        <v>44607</v>
      </c>
      <c r="D269" s="69">
        <v>6.1783700000000001</v>
      </c>
      <c r="E269" s="69">
        <v>49.207799999999999</v>
      </c>
      <c r="F269" s="69">
        <v>16.155000000000001</v>
      </c>
      <c r="G269" s="69">
        <v>16.261800000000001</v>
      </c>
      <c r="H269" s="69">
        <v>0.84153100000000003</v>
      </c>
      <c r="I269" s="69">
        <v>0.15043999999999999</v>
      </c>
      <c r="J269" s="69">
        <v>0.13805500000000001</v>
      </c>
      <c r="K269" s="69">
        <v>7.9779200000000001</v>
      </c>
      <c r="L269" s="69">
        <v>1.29304</v>
      </c>
      <c r="M269" s="69">
        <v>98.203999999999994</v>
      </c>
      <c r="O269" t="s">
        <v>208</v>
      </c>
      <c r="P269" s="64">
        <v>44</v>
      </c>
      <c r="Q269" t="s">
        <v>338</v>
      </c>
      <c r="R269" s="22" t="s">
        <v>331</v>
      </c>
      <c r="S269" s="26">
        <v>44839</v>
      </c>
      <c r="T269" s="69">
        <v>43.567100000000003</v>
      </c>
      <c r="U269" s="69">
        <v>4.1291000000000002</v>
      </c>
      <c r="V269" s="69">
        <v>7.3985000000000003</v>
      </c>
      <c r="W269" s="69">
        <v>-8.9999999999999998E-4</v>
      </c>
      <c r="X269" s="69">
        <v>4.1360705002566656</v>
      </c>
      <c r="Y269" s="69">
        <v>4.6289091371886784</v>
      </c>
      <c r="Z269" s="69">
        <v>11.5162</v>
      </c>
      <c r="AA269" s="69">
        <v>0.147559</v>
      </c>
      <c r="AB269" s="69">
        <v>22.132000000000001</v>
      </c>
      <c r="AC269" s="69">
        <v>0.569434</v>
      </c>
      <c r="AD269" s="69">
        <f t="shared" si="45"/>
        <v>98.223972637445357</v>
      </c>
      <c r="AF269" s="11">
        <f t="shared" si="46"/>
        <v>0.71208870726507834</v>
      </c>
      <c r="AG269" s="11"/>
      <c r="AH269" s="11">
        <f t="shared" si="47"/>
        <v>0.35002405149692511</v>
      </c>
      <c r="AI269" s="11">
        <f t="shared" si="48"/>
        <v>0.14406933843867362</v>
      </c>
      <c r="AJ269" s="11">
        <f t="shared" si="49"/>
        <v>0.48339971669741377</v>
      </c>
      <c r="AK269" s="11">
        <f t="shared" si="50"/>
        <v>2.2506893366987541E-2</v>
      </c>
      <c r="AL269" s="3">
        <v>1.6685736964248012</v>
      </c>
      <c r="AM269" s="3">
        <v>0.11894166378117486</v>
      </c>
      <c r="AN269" s="3">
        <v>0.33393390146888913</v>
      </c>
      <c r="AO269" s="3">
        <v>0.13245788762176436</v>
      </c>
      <c r="AP269" s="3">
        <v>0.1333974707107613</v>
      </c>
      <c r="AQ269" s="3">
        <v>0.65753794037110369</v>
      </c>
      <c r="AR269" s="3">
        <v>4.7862037614584026E-3</v>
      </c>
      <c r="AS269" s="3">
        <v>0.90809089470808768</v>
      </c>
      <c r="AT269" s="3">
        <v>4.2280341151959527E-2</v>
      </c>
    </row>
    <row r="270" spans="2:46" x14ac:dyDescent="0.2">
      <c r="B270" t="s">
        <v>619</v>
      </c>
      <c r="C270" s="26">
        <v>44607</v>
      </c>
      <c r="D270" s="69">
        <v>6.2495500000000002</v>
      </c>
      <c r="E270" s="69">
        <v>49.321199999999997</v>
      </c>
      <c r="F270" s="69">
        <v>16.252400000000002</v>
      </c>
      <c r="G270" s="69">
        <v>16.0124</v>
      </c>
      <c r="H270" s="69">
        <v>0.80147800000000002</v>
      </c>
      <c r="I270" s="69">
        <v>0.14890800000000001</v>
      </c>
      <c r="J270" s="69">
        <v>0.129385</v>
      </c>
      <c r="K270" s="69">
        <v>7.9921600000000002</v>
      </c>
      <c r="L270" s="69">
        <v>1.31165</v>
      </c>
      <c r="M270" s="69">
        <v>98.219099999999997</v>
      </c>
      <c r="O270" t="s">
        <v>219</v>
      </c>
      <c r="P270" s="64">
        <v>51</v>
      </c>
      <c r="Q270" t="s">
        <v>220</v>
      </c>
      <c r="R270" s="22" t="s">
        <v>98</v>
      </c>
      <c r="S270" s="26">
        <v>44838</v>
      </c>
      <c r="T270" s="69">
        <v>42.665100000000002</v>
      </c>
      <c r="U270" s="69">
        <v>4.4171800000000001</v>
      </c>
      <c r="V270" s="69">
        <v>8.7978100000000001</v>
      </c>
      <c r="W270" s="69">
        <v>0.14777399999999999</v>
      </c>
      <c r="X270" s="69">
        <v>4.0621584721918493</v>
      </c>
      <c r="Y270" s="69">
        <v>4.1936144535538178</v>
      </c>
      <c r="Z270" s="69">
        <v>11.315300000000001</v>
      </c>
      <c r="AA270" s="69">
        <v>0.112651</v>
      </c>
      <c r="AB270" s="69">
        <v>21.9437</v>
      </c>
      <c r="AC270" s="69">
        <v>0.63646199999999997</v>
      </c>
      <c r="AD270" s="69">
        <f t="shared" si="45"/>
        <v>98.291749925745677</v>
      </c>
      <c r="AF270" s="11">
        <f t="shared" si="46"/>
        <v>0.72024441372730996</v>
      </c>
      <c r="AG270" s="11"/>
      <c r="AH270" s="11">
        <f t="shared" si="47"/>
        <v>0.34954918418936853</v>
      </c>
      <c r="AI270" s="11">
        <f t="shared" si="48"/>
        <v>0.13774797462116284</v>
      </c>
      <c r="AJ270" s="11">
        <f t="shared" si="49"/>
        <v>0.48713475808911422</v>
      </c>
      <c r="AK270" s="11">
        <f t="shared" si="50"/>
        <v>2.556808310035447E-2</v>
      </c>
      <c r="AL270" s="3">
        <v>1.6313171013018548</v>
      </c>
      <c r="AM270" s="3">
        <v>0.12702891422761328</v>
      </c>
      <c r="AN270" s="3">
        <v>0.39643345052468998</v>
      </c>
      <c r="AO270" s="3">
        <v>0.12987502214955174</v>
      </c>
      <c r="AP270" s="3">
        <v>0.12065249863219363</v>
      </c>
      <c r="AQ270" s="3">
        <v>0.64499533229024009</v>
      </c>
      <c r="AR270" s="3">
        <v>3.647870498675022E-3</v>
      </c>
      <c r="AS270" s="3">
        <v>0.89887105842477388</v>
      </c>
      <c r="AT270" s="3">
        <v>4.717875195040773E-2</v>
      </c>
    </row>
    <row r="271" spans="2:46" x14ac:dyDescent="0.2">
      <c r="B271" t="s">
        <v>619</v>
      </c>
      <c r="C271" s="26">
        <v>44607</v>
      </c>
      <c r="D271" s="69">
        <v>6.1975600000000002</v>
      </c>
      <c r="E271" s="69">
        <v>49.363</v>
      </c>
      <c r="F271" s="69">
        <v>16.2788</v>
      </c>
      <c r="G271" s="69">
        <v>16.058399999999999</v>
      </c>
      <c r="H271" s="69">
        <v>0.81967800000000002</v>
      </c>
      <c r="I271" s="69">
        <v>0.154331</v>
      </c>
      <c r="J271" s="69">
        <v>0.15079300000000001</v>
      </c>
      <c r="K271" s="69">
        <v>8.0615000000000006</v>
      </c>
      <c r="L271" s="69">
        <v>1.29091</v>
      </c>
      <c r="M271" s="69">
        <v>98.375</v>
      </c>
      <c r="O271" t="s">
        <v>219</v>
      </c>
      <c r="P271" s="64">
        <v>51</v>
      </c>
      <c r="Q271" t="s">
        <v>462</v>
      </c>
      <c r="R271" s="22" t="s">
        <v>355</v>
      </c>
      <c r="S271" s="26">
        <v>44838</v>
      </c>
      <c r="T271" s="69">
        <v>47.989199999999997</v>
      </c>
      <c r="U271" s="69">
        <v>2.5317099999999999</v>
      </c>
      <c r="V271" s="69">
        <v>4.7022199999999996</v>
      </c>
      <c r="W271" s="69">
        <v>3.9249999999999997E-3</v>
      </c>
      <c r="X271" s="69">
        <v>5.1779572008697299</v>
      </c>
      <c r="Y271" s="69">
        <v>2.553065043793409</v>
      </c>
      <c r="Z271" s="69">
        <v>13.385199999999999</v>
      </c>
      <c r="AA271" s="69">
        <v>0.15415100000000001</v>
      </c>
      <c r="AB271" s="69">
        <v>22.141500000000001</v>
      </c>
      <c r="AC271" s="69">
        <v>0.45564300000000002</v>
      </c>
      <c r="AD271" s="69">
        <f t="shared" si="45"/>
        <v>99.094571244663129</v>
      </c>
      <c r="AF271" s="11">
        <f t="shared" si="46"/>
        <v>0.76147147511083269</v>
      </c>
      <c r="AG271" s="11"/>
      <c r="AH271" s="11">
        <f t="shared" si="47"/>
        <v>0.3917304815307579</v>
      </c>
      <c r="AI271" s="11">
        <f t="shared" si="48"/>
        <v>0.12527117830757478</v>
      </c>
      <c r="AJ271" s="11">
        <f t="shared" si="49"/>
        <v>0.4656574784771641</v>
      </c>
      <c r="AK271" s="11">
        <f t="shared" si="50"/>
        <v>1.7340861684503241E-2</v>
      </c>
      <c r="AL271" s="3">
        <v>1.8045233874352906</v>
      </c>
      <c r="AM271" s="3">
        <v>7.160194666751224E-2</v>
      </c>
      <c r="AN271" s="3">
        <v>0.20837808482429487</v>
      </c>
      <c r="AO271" s="3">
        <v>0.16280982627144017</v>
      </c>
      <c r="AP271" s="3">
        <v>7.223756247649514E-2</v>
      </c>
      <c r="AQ271" s="3">
        <v>0.75035839807420857</v>
      </c>
      <c r="AR271" s="3">
        <v>4.9091250071981287E-3</v>
      </c>
      <c r="AS271" s="3">
        <v>0.89196530797403639</v>
      </c>
      <c r="AT271" s="3">
        <v>3.3216361269524049E-2</v>
      </c>
    </row>
    <row r="272" spans="2:46" x14ac:dyDescent="0.2">
      <c r="B272" t="s">
        <v>619</v>
      </c>
      <c r="C272" s="26">
        <v>44607</v>
      </c>
      <c r="D272" s="69">
        <v>6.2748200000000001</v>
      </c>
      <c r="E272" s="69">
        <v>49.172600000000003</v>
      </c>
      <c r="F272" s="69">
        <v>16.143000000000001</v>
      </c>
      <c r="G272" s="69">
        <v>15.971299999999999</v>
      </c>
      <c r="H272" s="69">
        <v>0.799956</v>
      </c>
      <c r="I272" s="69">
        <v>0.163217</v>
      </c>
      <c r="J272" s="69">
        <v>0.12975</v>
      </c>
      <c r="K272" s="69">
        <v>7.9724300000000001</v>
      </c>
      <c r="L272" s="69">
        <v>1.2598199999999999</v>
      </c>
      <c r="M272" s="69">
        <v>97.886899999999997</v>
      </c>
      <c r="O272" t="s">
        <v>219</v>
      </c>
      <c r="P272" s="64">
        <v>51</v>
      </c>
      <c r="Q272" t="s">
        <v>221</v>
      </c>
      <c r="R272" s="22" t="s">
        <v>98</v>
      </c>
      <c r="S272" s="26">
        <v>44838</v>
      </c>
      <c r="T272" s="69">
        <v>44.4328</v>
      </c>
      <c r="U272" s="69">
        <v>2.8281299999999998</v>
      </c>
      <c r="V272" s="69">
        <v>7.6422699999999999</v>
      </c>
      <c r="W272" s="69">
        <v>2.9801999999999999E-2</v>
      </c>
      <c r="X272" s="69">
        <v>3.9506849185910125</v>
      </c>
      <c r="Y272" s="69">
        <v>5.4093515967306987</v>
      </c>
      <c r="Z272" s="69">
        <v>10.5029</v>
      </c>
      <c r="AA272" s="69">
        <v>0.21590799999999999</v>
      </c>
      <c r="AB272" s="69">
        <v>22.130400000000002</v>
      </c>
      <c r="AC272" s="69">
        <v>0.974221</v>
      </c>
      <c r="AD272" s="69">
        <f t="shared" si="45"/>
        <v>98.116467515321716</v>
      </c>
      <c r="AF272" s="11">
        <f t="shared" si="46"/>
        <v>0.67984100859685892</v>
      </c>
      <c r="AG272" s="11"/>
      <c r="AH272" s="11">
        <f t="shared" si="47"/>
        <v>0.32077887900079205</v>
      </c>
      <c r="AI272" s="11">
        <f t="shared" si="48"/>
        <v>0.15481118681724154</v>
      </c>
      <c r="AJ272" s="11">
        <f t="shared" si="49"/>
        <v>0.48571648084709557</v>
      </c>
      <c r="AK272" s="11">
        <f t="shared" si="50"/>
        <v>3.8693453334870773E-2</v>
      </c>
      <c r="AL272" s="3">
        <v>1.7027561803443887</v>
      </c>
      <c r="AM272" s="3">
        <v>8.15154668111156E-2</v>
      </c>
      <c r="AN272" s="3">
        <v>0.34514473550878766</v>
      </c>
      <c r="AO272" s="3">
        <v>0.1265972668000992</v>
      </c>
      <c r="AP272" s="3">
        <v>0.15598261354517479</v>
      </c>
      <c r="AQ272" s="3">
        <v>0.6000437158461952</v>
      </c>
      <c r="AR272" s="3">
        <v>7.0073894953559231E-3</v>
      </c>
      <c r="AS272" s="3">
        <v>0.90857329174253043</v>
      </c>
      <c r="AT272" s="3">
        <v>7.2379339906353007E-2</v>
      </c>
    </row>
    <row r="273" spans="2:46" x14ac:dyDescent="0.2">
      <c r="B273" t="s">
        <v>619</v>
      </c>
      <c r="C273" s="26">
        <v>44607</v>
      </c>
      <c r="D273" s="69">
        <v>6.2366099999999998</v>
      </c>
      <c r="E273" s="69">
        <v>49.2712</v>
      </c>
      <c r="F273" s="69">
        <v>16.1845</v>
      </c>
      <c r="G273" s="69">
        <v>16.036899999999999</v>
      </c>
      <c r="H273" s="69">
        <v>0.82024399999999997</v>
      </c>
      <c r="I273" s="69">
        <v>0.15761600000000001</v>
      </c>
      <c r="J273" s="69">
        <v>0.15212600000000001</v>
      </c>
      <c r="K273" s="69">
        <v>7.96793</v>
      </c>
      <c r="L273" s="69">
        <v>1.29827</v>
      </c>
      <c r="M273" s="69">
        <v>98.125399999999999</v>
      </c>
      <c r="O273" t="s">
        <v>219</v>
      </c>
      <c r="P273" s="64">
        <v>51</v>
      </c>
      <c r="Q273" t="s">
        <v>463</v>
      </c>
      <c r="R273" s="22" t="s">
        <v>355</v>
      </c>
      <c r="S273" s="26">
        <v>44838</v>
      </c>
      <c r="T273" s="69">
        <v>46.784300000000002</v>
      </c>
      <c r="U273" s="69">
        <v>2.55545</v>
      </c>
      <c r="V273" s="69">
        <v>5.3182299999999998</v>
      </c>
      <c r="W273" s="69">
        <v>6.6530000000000001E-3</v>
      </c>
      <c r="X273" s="69">
        <v>4.2649191634463541</v>
      </c>
      <c r="Y273" s="69">
        <v>3.4278462386169219</v>
      </c>
      <c r="Z273" s="69">
        <v>13.1121</v>
      </c>
      <c r="AA273" s="69">
        <v>0.137959</v>
      </c>
      <c r="AB273" s="69">
        <v>22.1738</v>
      </c>
      <c r="AC273" s="69">
        <v>0.44768599999999997</v>
      </c>
      <c r="AD273" s="69">
        <f t="shared" si="45"/>
        <v>98.22894340206328</v>
      </c>
      <c r="AF273" s="11">
        <f t="shared" si="46"/>
        <v>0.76081051062362881</v>
      </c>
      <c r="AG273" s="11"/>
      <c r="AH273" s="11">
        <f t="shared" si="47"/>
        <v>0.38759494263222699</v>
      </c>
      <c r="AI273" s="11">
        <f t="shared" si="48"/>
        <v>0.12417179389744991</v>
      </c>
      <c r="AJ273" s="11">
        <f t="shared" si="49"/>
        <v>0.47102397825943976</v>
      </c>
      <c r="AK273" s="11">
        <f t="shared" si="50"/>
        <v>1.7209285210883416E-2</v>
      </c>
      <c r="AL273" s="3">
        <v>1.7753713153756112</v>
      </c>
      <c r="AM273" s="3">
        <v>7.293707094575963E-2</v>
      </c>
      <c r="AN273" s="3">
        <v>0.23784075306992955</v>
      </c>
      <c r="AO273" s="3">
        <v>0.13533278476452854</v>
      </c>
      <c r="AP273" s="3">
        <v>9.7879692070955635E-2</v>
      </c>
      <c r="AQ273" s="3">
        <v>0.74179891452426716</v>
      </c>
      <c r="AR273" s="3">
        <v>4.4338177784763915E-3</v>
      </c>
      <c r="AS273" s="3">
        <v>0.90146964615916225</v>
      </c>
      <c r="AT273" s="3">
        <v>3.2936005311309795E-2</v>
      </c>
    </row>
    <row r="274" spans="2:46" x14ac:dyDescent="0.2">
      <c r="B274" t="s">
        <v>620</v>
      </c>
      <c r="C274" s="26">
        <v>44607</v>
      </c>
      <c r="D274" s="69">
        <v>6.2603099999999996</v>
      </c>
      <c r="E274" s="69">
        <v>49.231000000000002</v>
      </c>
      <c r="F274" s="69">
        <v>16.143799999999999</v>
      </c>
      <c r="G274" s="69">
        <v>16.123000000000001</v>
      </c>
      <c r="H274" s="69">
        <v>0.83525899999999997</v>
      </c>
      <c r="I274" s="69">
        <v>0.15664900000000001</v>
      </c>
      <c r="J274" s="69">
        <v>0.145846</v>
      </c>
      <c r="K274" s="69">
        <v>8.0566999999999993</v>
      </c>
      <c r="L274" s="69">
        <v>1.3124199999999999</v>
      </c>
      <c r="M274" s="69">
        <v>98.265100000000004</v>
      </c>
      <c r="O274" t="s">
        <v>219</v>
      </c>
      <c r="P274" s="64">
        <v>51</v>
      </c>
      <c r="Q274" t="s">
        <v>222</v>
      </c>
      <c r="R274" s="22" t="s">
        <v>98</v>
      </c>
      <c r="S274" s="26">
        <v>44838</v>
      </c>
      <c r="T274" s="69">
        <v>45.509599999999999</v>
      </c>
      <c r="U274" s="69">
        <v>2.09124</v>
      </c>
      <c r="V274" s="69">
        <v>6.4655699999999996</v>
      </c>
      <c r="W274" s="69">
        <v>4.0020000000000003E-3</v>
      </c>
      <c r="X274" s="69">
        <v>4.8212625439635346</v>
      </c>
      <c r="Y274" s="69">
        <v>6.2320633358000217</v>
      </c>
      <c r="Z274" s="69">
        <v>9.7256199999999993</v>
      </c>
      <c r="AA274" s="69">
        <v>0.405331</v>
      </c>
      <c r="AB274" s="69">
        <v>21.994599999999998</v>
      </c>
      <c r="AC274" s="69">
        <v>1.2004699999999999</v>
      </c>
      <c r="AD274" s="69">
        <f t="shared" si="45"/>
        <v>98.44975887976355</v>
      </c>
      <c r="AF274" s="11">
        <f t="shared" si="46"/>
        <v>0.6244251384276488</v>
      </c>
      <c r="AG274" s="11"/>
      <c r="AH274" s="11">
        <f t="shared" si="47"/>
        <v>0.29318433653764164</v>
      </c>
      <c r="AI274" s="11">
        <f t="shared" si="48"/>
        <v>0.18328386383483627</v>
      </c>
      <c r="AJ274" s="11">
        <f t="shared" si="49"/>
        <v>0.47647111414267806</v>
      </c>
      <c r="AK274" s="11">
        <f t="shared" si="50"/>
        <v>4.7060685484843989E-2</v>
      </c>
      <c r="AL274" s="3">
        <v>1.7477448897432246</v>
      </c>
      <c r="AM274" s="3">
        <v>6.0404704993820495E-2</v>
      </c>
      <c r="AN274" s="3">
        <v>0.29262534145157515</v>
      </c>
      <c r="AO274" s="3">
        <v>0.15482423969033729</v>
      </c>
      <c r="AP274" s="3">
        <v>0.18008978506530088</v>
      </c>
      <c r="AQ274" s="3">
        <v>0.55682304026919949</v>
      </c>
      <c r="AR274" s="3">
        <v>1.3183283231674951E-2</v>
      </c>
      <c r="AS274" s="3">
        <v>0.90492588216190684</v>
      </c>
      <c r="AT274" s="3">
        <v>8.9378833392960086E-2</v>
      </c>
    </row>
    <row r="275" spans="2:46" x14ac:dyDescent="0.2">
      <c r="B275" t="s">
        <v>620</v>
      </c>
      <c r="C275" s="26">
        <v>44607</v>
      </c>
      <c r="D275" s="69">
        <v>6.2887199999999996</v>
      </c>
      <c r="E275" s="69">
        <v>49.1051</v>
      </c>
      <c r="F275" s="69">
        <v>16.099699999999999</v>
      </c>
      <c r="G275" s="69">
        <v>16.152699999999999</v>
      </c>
      <c r="H275" s="69">
        <v>0.85748500000000005</v>
      </c>
      <c r="I275" s="69">
        <v>0.16686899999999999</v>
      </c>
      <c r="J275" s="69">
        <v>0.12418</v>
      </c>
      <c r="K275" s="69">
        <v>8.13476</v>
      </c>
      <c r="L275" s="69">
        <v>1.31158</v>
      </c>
      <c r="M275" s="69">
        <v>98.241</v>
      </c>
      <c r="O275" t="s">
        <v>219</v>
      </c>
      <c r="P275" s="64">
        <v>51</v>
      </c>
      <c r="Q275" t="s">
        <v>353</v>
      </c>
      <c r="R275" s="22" t="s">
        <v>349</v>
      </c>
      <c r="S275" s="26">
        <v>44838</v>
      </c>
      <c r="T275" s="69">
        <v>48.1708</v>
      </c>
      <c r="U275" s="69">
        <v>1.8807499999999999</v>
      </c>
      <c r="V275" s="69">
        <v>4.7186899999999996</v>
      </c>
      <c r="W275" s="69">
        <v>0.19662499999999999</v>
      </c>
      <c r="X275" s="69">
        <v>4.0499548460013486</v>
      </c>
      <c r="Y275" s="69">
        <v>2.5183403642452658</v>
      </c>
      <c r="Z275" s="69">
        <v>13.952199999999999</v>
      </c>
      <c r="AA275" s="69">
        <v>0.113569</v>
      </c>
      <c r="AB275" s="69">
        <v>22.325900000000001</v>
      </c>
      <c r="AC275" s="69">
        <v>0.47724800000000001</v>
      </c>
      <c r="AD275" s="69">
        <f t="shared" si="45"/>
        <v>98.404077210246626</v>
      </c>
      <c r="AF275" s="11">
        <f t="shared" si="46"/>
        <v>0.79750286142120153</v>
      </c>
      <c r="AG275" s="11"/>
      <c r="AH275" s="11">
        <f t="shared" si="47"/>
        <v>0.40767591790969171</v>
      </c>
      <c r="AI275" s="11">
        <f t="shared" si="48"/>
        <v>0.10539977200211431</v>
      </c>
      <c r="AJ275" s="11">
        <f t="shared" si="49"/>
        <v>0.4687900453505518</v>
      </c>
      <c r="AK275" s="11">
        <f t="shared" si="50"/>
        <v>1.8134264737642205E-2</v>
      </c>
      <c r="AL275" s="3">
        <v>1.814893636009199</v>
      </c>
      <c r="AM275" s="3">
        <v>5.3295465166435026E-2</v>
      </c>
      <c r="AN275" s="3">
        <v>0.20951680293599725</v>
      </c>
      <c r="AO275" s="3">
        <v>0.12759117929412098</v>
      </c>
      <c r="AP275" s="3">
        <v>7.1394366451074234E-2</v>
      </c>
      <c r="AQ275" s="3">
        <v>0.78367301003367174</v>
      </c>
      <c r="AR275" s="3">
        <v>3.6238136824493263E-3</v>
      </c>
      <c r="AS275" s="3">
        <v>0.90115233638860648</v>
      </c>
      <c r="AT275" s="3">
        <v>3.485939003844625E-2</v>
      </c>
    </row>
    <row r="276" spans="2:46" x14ac:dyDescent="0.2">
      <c r="B276" t="s">
        <v>620</v>
      </c>
      <c r="C276" s="26">
        <v>44607</v>
      </c>
      <c r="D276" s="69">
        <v>6.2948199999999996</v>
      </c>
      <c r="E276" s="69">
        <v>49.061399999999999</v>
      </c>
      <c r="F276" s="69">
        <v>16.093800000000002</v>
      </c>
      <c r="G276" s="69">
        <v>16.098800000000001</v>
      </c>
      <c r="H276" s="69">
        <v>0.81618500000000005</v>
      </c>
      <c r="I276" s="69">
        <v>0.163382</v>
      </c>
      <c r="J276" s="69">
        <v>0.12879399999999999</v>
      </c>
      <c r="K276" s="69">
        <v>8.0517900000000004</v>
      </c>
      <c r="L276" s="69">
        <v>1.29213</v>
      </c>
      <c r="M276" s="69">
        <v>98.001099999999994</v>
      </c>
      <c r="O276" t="s">
        <v>219</v>
      </c>
      <c r="P276" s="64">
        <v>51</v>
      </c>
      <c r="Q276" t="s">
        <v>464</v>
      </c>
      <c r="R276" s="22" t="s">
        <v>355</v>
      </c>
      <c r="S276" s="26">
        <v>44838</v>
      </c>
      <c r="T276" s="69">
        <v>47.3157</v>
      </c>
      <c r="U276" s="69">
        <v>2.6589399999999999</v>
      </c>
      <c r="V276" s="69">
        <v>4.6485700000000003</v>
      </c>
      <c r="W276" s="69">
        <v>3.8579999999999999E-3</v>
      </c>
      <c r="X276" s="69">
        <v>5.2675711146305382</v>
      </c>
      <c r="Y276" s="69">
        <v>2.4213858991276926</v>
      </c>
      <c r="Z276" s="69">
        <v>12.9255</v>
      </c>
      <c r="AA276" s="69">
        <v>0.15237100000000001</v>
      </c>
      <c r="AB276" s="69">
        <v>22.042899999999999</v>
      </c>
      <c r="AC276" s="69">
        <v>0.49163899999999999</v>
      </c>
      <c r="AD276" s="69">
        <f t="shared" si="45"/>
        <v>97.928435013758246</v>
      </c>
      <c r="AF276" s="11">
        <f t="shared" si="46"/>
        <v>0.75578115442524862</v>
      </c>
      <c r="AG276" s="11"/>
      <c r="AH276" s="11">
        <f t="shared" si="47"/>
        <v>0.38390533781342384</v>
      </c>
      <c r="AI276" s="11">
        <f t="shared" si="48"/>
        <v>0.1266239446321534</v>
      </c>
      <c r="AJ276" s="11">
        <f t="shared" si="49"/>
        <v>0.47048152076878935</v>
      </c>
      <c r="AK276" s="11">
        <f t="shared" si="50"/>
        <v>1.8989196785633444E-2</v>
      </c>
      <c r="AL276" s="3">
        <v>1.8027178251214659</v>
      </c>
      <c r="AM276" s="3">
        <v>7.6194371085839596E-2</v>
      </c>
      <c r="AN276" s="3">
        <v>0.20872378971331715</v>
      </c>
      <c r="AO276" s="3">
        <v>0.16781703454522115</v>
      </c>
      <c r="AP276" s="3">
        <v>6.9417455610995465E-2</v>
      </c>
      <c r="AQ276" s="3">
        <v>0.73416675284737887</v>
      </c>
      <c r="AR276" s="3">
        <v>4.9165848790931714E-3</v>
      </c>
      <c r="AS276" s="3">
        <v>0.89973192960757231</v>
      </c>
      <c r="AT276" s="3">
        <v>3.6314256589117196E-2</v>
      </c>
    </row>
    <row r="277" spans="2:46" x14ac:dyDescent="0.2">
      <c r="B277" t="s">
        <v>620</v>
      </c>
      <c r="C277" s="26">
        <v>44607</v>
      </c>
      <c r="D277" s="69">
        <v>6.2480000000000002</v>
      </c>
      <c r="E277" s="69">
        <v>49.155999999999999</v>
      </c>
      <c r="F277" s="69">
        <v>16.120899999999999</v>
      </c>
      <c r="G277" s="69">
        <v>16.1143</v>
      </c>
      <c r="H277" s="69">
        <v>0.81493599999999999</v>
      </c>
      <c r="I277" s="69">
        <v>0.16847699999999999</v>
      </c>
      <c r="J277" s="69">
        <v>0.130859</v>
      </c>
      <c r="K277" s="69">
        <v>8.1348500000000001</v>
      </c>
      <c r="L277" s="69">
        <v>1.2984599999999999</v>
      </c>
      <c r="M277" s="69">
        <v>98.186700000000002</v>
      </c>
      <c r="O277" t="s">
        <v>219</v>
      </c>
      <c r="P277" s="64">
        <v>51</v>
      </c>
      <c r="Q277" t="s">
        <v>223</v>
      </c>
      <c r="R277" s="22" t="s">
        <v>98</v>
      </c>
      <c r="S277" s="26">
        <v>44838</v>
      </c>
      <c r="T277" s="69">
        <v>45.436999999999998</v>
      </c>
      <c r="U277" s="69">
        <v>2.7989299999999999</v>
      </c>
      <c r="V277" s="69">
        <v>6.9153399999999996</v>
      </c>
      <c r="W277" s="69">
        <v>0.232323</v>
      </c>
      <c r="X277" s="69">
        <v>3.9005420941164406</v>
      </c>
      <c r="Y277" s="69">
        <v>3.3424193889390792</v>
      </c>
      <c r="Z277" s="69">
        <v>12.5808</v>
      </c>
      <c r="AA277" s="69">
        <v>0.10588500000000001</v>
      </c>
      <c r="AB277" s="69">
        <v>22.339400000000001</v>
      </c>
      <c r="AC277" s="69">
        <v>0.52958899999999998</v>
      </c>
      <c r="AD277" s="69">
        <f t="shared" si="45"/>
        <v>98.182228483055511</v>
      </c>
      <c r="AF277" s="11">
        <f t="shared" si="46"/>
        <v>0.76453045807445674</v>
      </c>
      <c r="AG277" s="11"/>
      <c r="AH277" s="11">
        <f t="shared" si="47"/>
        <v>0.37828020630792264</v>
      </c>
      <c r="AI277" s="11">
        <f t="shared" si="48"/>
        <v>0.1183160607713352</v>
      </c>
      <c r="AJ277" s="11">
        <f t="shared" si="49"/>
        <v>0.48269622745455953</v>
      </c>
      <c r="AK277" s="11">
        <f t="shared" si="50"/>
        <v>2.0707505466182642E-2</v>
      </c>
      <c r="AL277" s="3">
        <v>1.7264384180557069</v>
      </c>
      <c r="AM277" s="3">
        <v>7.9988093841974389E-2</v>
      </c>
      <c r="AN277" s="3">
        <v>0.3096599739660113</v>
      </c>
      <c r="AO277" s="3">
        <v>0.12392803488821807</v>
      </c>
      <c r="AP277" s="3">
        <v>9.5561857593383662E-2</v>
      </c>
      <c r="AQ277" s="3">
        <v>0.71264719279376565</v>
      </c>
      <c r="AR277" s="3">
        <v>3.4073333448892038E-3</v>
      </c>
      <c r="AS277" s="3">
        <v>0.90935794612425735</v>
      </c>
      <c r="AT277" s="3">
        <v>3.9011149391792926E-2</v>
      </c>
    </row>
    <row r="278" spans="2:46" x14ac:dyDescent="0.2">
      <c r="B278" t="s">
        <v>621</v>
      </c>
      <c r="C278" s="26">
        <v>44607</v>
      </c>
      <c r="D278" s="69">
        <v>6.3138800000000002</v>
      </c>
      <c r="E278" s="69">
        <v>49.174500000000002</v>
      </c>
      <c r="F278" s="69">
        <v>16.069299999999998</v>
      </c>
      <c r="G278" s="69">
        <v>16.2104</v>
      </c>
      <c r="H278" s="69">
        <v>0.80849599999999999</v>
      </c>
      <c r="I278" s="69">
        <v>0.159163</v>
      </c>
      <c r="J278" s="69">
        <v>0.14518700000000001</v>
      </c>
      <c r="K278" s="69">
        <v>7.9860199999999999</v>
      </c>
      <c r="L278" s="69">
        <v>1.3059099999999999</v>
      </c>
      <c r="M278" s="69">
        <v>98.172899999999998</v>
      </c>
      <c r="O278" t="s">
        <v>219</v>
      </c>
      <c r="P278" s="64">
        <v>51</v>
      </c>
      <c r="Q278" t="s">
        <v>465</v>
      </c>
      <c r="R278" s="22" t="s">
        <v>355</v>
      </c>
      <c r="S278" s="26">
        <v>44838</v>
      </c>
      <c r="T278" s="69">
        <v>43.943300000000001</v>
      </c>
      <c r="U278" s="69">
        <v>4.3269799999999998</v>
      </c>
      <c r="V278" s="69">
        <v>7.4820399999999996</v>
      </c>
      <c r="W278" s="69">
        <v>4.3569999999999998E-3</v>
      </c>
      <c r="X278" s="69">
        <v>5.125269208594184</v>
      </c>
      <c r="Y278" s="69">
        <v>3.6744155496144386</v>
      </c>
      <c r="Z278" s="69">
        <v>11.021699999999999</v>
      </c>
      <c r="AA278" s="69">
        <v>0.16020999999999999</v>
      </c>
      <c r="AB278" s="69">
        <v>22.1234</v>
      </c>
      <c r="AC278" s="69">
        <v>0.68447400000000003</v>
      </c>
      <c r="AD278" s="69">
        <f t="shared" si="45"/>
        <v>98.546145758208624</v>
      </c>
      <c r="AF278" s="11">
        <f t="shared" si="46"/>
        <v>0.69974621914160429</v>
      </c>
      <c r="AG278" s="11"/>
      <c r="AH278" s="11">
        <f t="shared" si="47"/>
        <v>0.33777452102073346</v>
      </c>
      <c r="AI278" s="11">
        <f t="shared" si="48"/>
        <v>0.1477247263355328</v>
      </c>
      <c r="AJ278" s="11">
        <f t="shared" si="49"/>
        <v>0.48722236310439965</v>
      </c>
      <c r="AK278" s="11">
        <f t="shared" si="50"/>
        <v>2.7278389539334057E-2</v>
      </c>
      <c r="AL278" s="3">
        <v>1.6794482886519591</v>
      </c>
      <c r="AM278" s="3">
        <v>0.12438004908361036</v>
      </c>
      <c r="AN278" s="3">
        <v>0.33699548845380456</v>
      </c>
      <c r="AO278" s="3">
        <v>0.16379242081595033</v>
      </c>
      <c r="AP278" s="3">
        <v>0.10566823108957352</v>
      </c>
      <c r="AQ278" s="3">
        <v>0.62798234160204403</v>
      </c>
      <c r="AR278" s="3">
        <v>5.1856395801938735E-3</v>
      </c>
      <c r="AS278" s="3">
        <v>0.90583220883140914</v>
      </c>
      <c r="AT278" s="3">
        <v>5.0715331891454891E-2</v>
      </c>
    </row>
    <row r="279" spans="2:46" x14ac:dyDescent="0.2">
      <c r="B279" t="s">
        <v>621</v>
      </c>
      <c r="C279" s="26">
        <v>44607</v>
      </c>
      <c r="D279" s="69">
        <v>6.2461799999999998</v>
      </c>
      <c r="E279" s="69">
        <v>49.271900000000002</v>
      </c>
      <c r="F279" s="69">
        <v>16.200099999999999</v>
      </c>
      <c r="G279" s="69">
        <v>16.200299999999999</v>
      </c>
      <c r="H279" s="69">
        <v>0.81331500000000001</v>
      </c>
      <c r="I279" s="69">
        <v>0.14826900000000001</v>
      </c>
      <c r="J279" s="69">
        <v>0.14335999999999999</v>
      </c>
      <c r="K279" s="69">
        <v>7.9941599999999999</v>
      </c>
      <c r="L279" s="69">
        <v>1.3130900000000001</v>
      </c>
      <c r="M279" s="69">
        <v>98.330699999999993</v>
      </c>
      <c r="O279" t="s">
        <v>219</v>
      </c>
      <c r="P279" s="64">
        <v>51</v>
      </c>
      <c r="Q279" t="s">
        <v>224</v>
      </c>
      <c r="R279" s="22" t="s">
        <v>98</v>
      </c>
      <c r="S279" s="26">
        <v>44838</v>
      </c>
      <c r="T279" s="69">
        <v>45.902000000000001</v>
      </c>
      <c r="U279" s="69">
        <v>2.5781000000000001</v>
      </c>
      <c r="V279" s="69">
        <v>6.6086400000000003</v>
      </c>
      <c r="W279" s="69">
        <v>2.5930000000000002E-2</v>
      </c>
      <c r="X279" s="69">
        <v>4.0283106736996768</v>
      </c>
      <c r="Y279" s="69">
        <v>4.5079023745086895</v>
      </c>
      <c r="Z279" s="69">
        <v>11.6319</v>
      </c>
      <c r="AA279" s="69">
        <v>0.18399799999999999</v>
      </c>
      <c r="AB279" s="69">
        <v>22.182200000000002</v>
      </c>
      <c r="AC279" s="69">
        <v>0.84409400000000001</v>
      </c>
      <c r="AD279" s="69">
        <f t="shared" si="45"/>
        <v>98.493075048208382</v>
      </c>
      <c r="AF279" s="11">
        <f t="shared" si="46"/>
        <v>0.71950165487306084</v>
      </c>
      <c r="AG279" s="11"/>
      <c r="AH279" s="11">
        <f t="shared" si="47"/>
        <v>0.34920879107008729</v>
      </c>
      <c r="AI279" s="11">
        <f t="shared" si="48"/>
        <v>0.13927741218830478</v>
      </c>
      <c r="AJ279" s="11">
        <f t="shared" si="49"/>
        <v>0.47855974710983462</v>
      </c>
      <c r="AK279" s="11">
        <f t="shared" si="50"/>
        <v>3.2954049631773306E-2</v>
      </c>
      <c r="AL279" s="3">
        <v>1.7438729949153644</v>
      </c>
      <c r="AM279" s="3">
        <v>7.3667319966304448E-2</v>
      </c>
      <c r="AN279" s="3">
        <v>0.29588669119948063</v>
      </c>
      <c r="AO279" s="3">
        <v>0.12797034840998145</v>
      </c>
      <c r="AP279" s="3">
        <v>0.12886647370762777</v>
      </c>
      <c r="AQ279" s="3">
        <v>0.65880787447187683</v>
      </c>
      <c r="AR279" s="3">
        <v>5.9201823797506818E-3</v>
      </c>
      <c r="AS279" s="3">
        <v>0.90283789487404842</v>
      </c>
      <c r="AT279" s="3">
        <v>6.2170220075564948E-2</v>
      </c>
    </row>
    <row r="280" spans="2:46" x14ac:dyDescent="0.2">
      <c r="B280" t="s">
        <v>621</v>
      </c>
      <c r="C280" s="26">
        <v>44607</v>
      </c>
      <c r="D280" s="69">
        <v>6.2328400000000004</v>
      </c>
      <c r="E280" s="69">
        <v>48.9529</v>
      </c>
      <c r="F280" s="69">
        <v>15.9846</v>
      </c>
      <c r="G280" s="69">
        <v>16.200299999999999</v>
      </c>
      <c r="H280" s="69">
        <v>0.82440199999999997</v>
      </c>
      <c r="I280" s="69">
        <v>0.15759500000000001</v>
      </c>
      <c r="J280" s="69">
        <v>0.13737099999999999</v>
      </c>
      <c r="K280" s="69">
        <v>7.9790799999999997</v>
      </c>
      <c r="L280" s="69">
        <v>1.30799</v>
      </c>
      <c r="M280" s="69">
        <v>97.777100000000004</v>
      </c>
      <c r="O280" t="s">
        <v>219</v>
      </c>
      <c r="P280" s="64">
        <v>51</v>
      </c>
      <c r="Q280" t="s">
        <v>466</v>
      </c>
      <c r="R280" s="22" t="s">
        <v>355</v>
      </c>
      <c r="S280" s="26">
        <v>44838</v>
      </c>
      <c r="T280" s="69">
        <v>47.7117</v>
      </c>
      <c r="U280" s="69">
        <v>2.5851600000000001</v>
      </c>
      <c r="V280" s="69">
        <v>4.76274</v>
      </c>
      <c r="W280" s="69">
        <v>4.9719999999999999E-3</v>
      </c>
      <c r="X280" s="69">
        <v>5.260653500196991</v>
      </c>
      <c r="Y280" s="69">
        <v>2.5261207742069764</v>
      </c>
      <c r="Z280" s="69">
        <v>13.2994</v>
      </c>
      <c r="AA280" s="69">
        <v>0.14727000000000001</v>
      </c>
      <c r="AB280" s="69">
        <v>21.981999999999999</v>
      </c>
      <c r="AC280" s="69">
        <v>0.45581100000000002</v>
      </c>
      <c r="AD280" s="69">
        <f t="shared" si="45"/>
        <v>98.735827274403974</v>
      </c>
      <c r="AF280" s="11">
        <f t="shared" si="46"/>
        <v>0.75887919362111922</v>
      </c>
      <c r="AG280" s="11"/>
      <c r="AH280" s="11">
        <f t="shared" si="47"/>
        <v>0.39118084827089528</v>
      </c>
      <c r="AI280" s="11">
        <f t="shared" si="48"/>
        <v>0.12675176889741024</v>
      </c>
      <c r="AJ280" s="11">
        <f t="shared" si="49"/>
        <v>0.46463270978497268</v>
      </c>
      <c r="AK280" s="11">
        <f t="shared" si="50"/>
        <v>1.7434673046721822E-2</v>
      </c>
      <c r="AL280" s="3">
        <v>1.8012239432792008</v>
      </c>
      <c r="AM280" s="3">
        <v>7.3404403790547204E-2</v>
      </c>
      <c r="AN280" s="3">
        <v>0.21189942926511562</v>
      </c>
      <c r="AO280" s="3">
        <v>0.16606789055714191</v>
      </c>
      <c r="AP280" s="3">
        <v>7.1759454632816466E-2</v>
      </c>
      <c r="AQ280" s="3">
        <v>0.74851368759612424</v>
      </c>
      <c r="AR280" s="3">
        <v>4.7086438956586291E-3</v>
      </c>
      <c r="AS280" s="3">
        <v>0.88906178437980954</v>
      </c>
      <c r="AT280" s="3">
        <v>3.336076260358542E-2</v>
      </c>
    </row>
    <row r="281" spans="2:46" x14ac:dyDescent="0.2">
      <c r="B281" t="s">
        <v>621</v>
      </c>
      <c r="C281" s="26">
        <v>44607</v>
      </c>
      <c r="D281" s="69">
        <v>6.2563800000000001</v>
      </c>
      <c r="E281" s="69">
        <v>49.322800000000001</v>
      </c>
      <c r="F281" s="69">
        <v>16.089200000000002</v>
      </c>
      <c r="G281" s="69">
        <v>16.221399999999999</v>
      </c>
      <c r="H281" s="69">
        <v>0.80837999999999999</v>
      </c>
      <c r="I281" s="69">
        <v>0.15770700000000001</v>
      </c>
      <c r="J281" s="69">
        <v>0.14072399999999999</v>
      </c>
      <c r="K281" s="69">
        <v>8.0305800000000005</v>
      </c>
      <c r="L281" s="69">
        <v>1.3202</v>
      </c>
      <c r="M281" s="69">
        <v>98.347399999999993</v>
      </c>
      <c r="O281" t="s">
        <v>219</v>
      </c>
      <c r="P281" s="64">
        <v>51</v>
      </c>
      <c r="Q281" t="s">
        <v>225</v>
      </c>
      <c r="R281" s="22" t="s">
        <v>98</v>
      </c>
      <c r="S281" s="26">
        <v>44838</v>
      </c>
      <c r="T281" s="69">
        <v>45.321100000000001</v>
      </c>
      <c r="U281" s="69">
        <v>2.8107000000000002</v>
      </c>
      <c r="V281" s="69">
        <v>7.7223800000000002</v>
      </c>
      <c r="W281" s="69">
        <v>1.8435E-2</v>
      </c>
      <c r="X281" s="69">
        <v>3.8351445610133155</v>
      </c>
      <c r="Y281" s="69">
        <v>4.3007233385649526</v>
      </c>
      <c r="Z281" s="69">
        <v>11.83</v>
      </c>
      <c r="AA281" s="69">
        <v>0.14604900000000001</v>
      </c>
      <c r="AB281" s="69">
        <v>22.008299999999998</v>
      </c>
      <c r="AC281" s="69">
        <v>0.75663899999999995</v>
      </c>
      <c r="AD281" s="69">
        <f t="shared" si="45"/>
        <v>98.749470899578284</v>
      </c>
      <c r="AF281" s="11">
        <f t="shared" si="46"/>
        <v>0.73242646136881828</v>
      </c>
      <c r="AG281" s="11"/>
      <c r="AH281" s="11">
        <f t="shared" si="47"/>
        <v>0.35811337711440222</v>
      </c>
      <c r="AI281" s="11">
        <f t="shared" si="48"/>
        <v>0.13333927919293756</v>
      </c>
      <c r="AJ281" s="11">
        <f t="shared" si="49"/>
        <v>0.47876163127234606</v>
      </c>
      <c r="AK281" s="11">
        <f t="shared" si="50"/>
        <v>2.9785712420314206E-2</v>
      </c>
      <c r="AL281" s="3">
        <v>1.7137223571723363</v>
      </c>
      <c r="AM281" s="3">
        <v>7.993673062328352E-2</v>
      </c>
      <c r="AN281" s="3">
        <v>0.34412900726903928</v>
      </c>
      <c r="AO281" s="3">
        <v>0.12126205132288499</v>
      </c>
      <c r="AP281" s="3">
        <v>0.12236683432927938</v>
      </c>
      <c r="AQ281" s="3">
        <v>0.66688299417903907</v>
      </c>
      <c r="AR281" s="3">
        <v>4.6771074564211333E-3</v>
      </c>
      <c r="AS281" s="3">
        <v>0.89155560938162681</v>
      </c>
      <c r="AT281" s="3">
        <v>5.546730826608956E-2</v>
      </c>
    </row>
    <row r="282" spans="2:46" x14ac:dyDescent="0.2">
      <c r="C282" s="26" t="s">
        <v>612</v>
      </c>
      <c r="D282" s="69">
        <f>2*STDEV(D246:D281)</f>
        <v>0.23520218457777706</v>
      </c>
      <c r="E282" s="69">
        <f t="shared" ref="E282:L282" si="51">2*STDEV(E246:E281)</f>
        <v>0.45788047303559554</v>
      </c>
      <c r="F282" s="69">
        <f t="shared" si="51"/>
        <v>0.30163250466920105</v>
      </c>
      <c r="G282" s="69">
        <f t="shared" si="51"/>
        <v>0.2690425585027662</v>
      </c>
      <c r="H282" s="69">
        <f t="shared" si="51"/>
        <v>8.2284040275115475E-2</v>
      </c>
      <c r="I282" s="69">
        <f t="shared" si="51"/>
        <v>1.982275524231749E-2</v>
      </c>
      <c r="J282" s="69">
        <f t="shared" si="51"/>
        <v>1.7193389412840838E-2</v>
      </c>
      <c r="K282" s="69">
        <f t="shared" si="51"/>
        <v>0.23071258572394485</v>
      </c>
      <c r="L282" s="69">
        <f t="shared" si="51"/>
        <v>9.4786639623478094E-2</v>
      </c>
      <c r="M282" s="69"/>
      <c r="O282" t="s">
        <v>219</v>
      </c>
      <c r="P282" s="64">
        <v>51</v>
      </c>
      <c r="Q282" t="s">
        <v>467</v>
      </c>
      <c r="R282" s="22" t="s">
        <v>355</v>
      </c>
      <c r="S282" s="26">
        <v>44838</v>
      </c>
      <c r="T282" s="69">
        <v>42.2273</v>
      </c>
      <c r="U282" s="69">
        <v>4.7753399999999999</v>
      </c>
      <c r="V282" s="69">
        <v>9.2862299999999998</v>
      </c>
      <c r="W282" s="69">
        <v>1.0428E-2</v>
      </c>
      <c r="X282" s="69">
        <v>4.3715798645895365</v>
      </c>
      <c r="Y282" s="69">
        <v>4.4111780293924632</v>
      </c>
      <c r="Z282" s="69">
        <v>10.712899999999999</v>
      </c>
      <c r="AA282" s="69">
        <v>0.117245</v>
      </c>
      <c r="AB282" s="69">
        <v>22.182300000000001</v>
      </c>
      <c r="AC282" s="69">
        <v>0.60697299999999998</v>
      </c>
      <c r="AD282" s="69">
        <f t="shared" si="45"/>
        <v>98.701473893981998</v>
      </c>
      <c r="AF282" s="11">
        <f t="shared" si="46"/>
        <v>0.69603501618784336</v>
      </c>
      <c r="AG282" s="11"/>
      <c r="AH282" s="11">
        <f t="shared" si="47"/>
        <v>0.33282475982985044</v>
      </c>
      <c r="AI282" s="11">
        <f t="shared" si="48"/>
        <v>0.14741694516069981</v>
      </c>
      <c r="AJ282" s="11">
        <f t="shared" si="49"/>
        <v>0.49523598271243707</v>
      </c>
      <c r="AK282" s="11">
        <f t="shared" si="50"/>
        <v>2.4522312297012676E-2</v>
      </c>
      <c r="AL282" s="3">
        <v>1.6125137815180124</v>
      </c>
      <c r="AM282" s="3">
        <v>0.1371533082502864</v>
      </c>
      <c r="AN282" s="3">
        <v>0.41790700440281509</v>
      </c>
      <c r="AO282" s="3">
        <v>0.13958915872949351</v>
      </c>
      <c r="AP282" s="3">
        <v>0.12674969001107533</v>
      </c>
      <c r="AQ282" s="3">
        <v>0.60987671201349525</v>
      </c>
      <c r="AR282" s="3">
        <v>3.7917805300537646E-3</v>
      </c>
      <c r="AS282" s="3">
        <v>0.90748324422089621</v>
      </c>
      <c r="AT282" s="3">
        <v>4.4935320323872291E-2</v>
      </c>
    </row>
    <row r="283" spans="2:46" x14ac:dyDescent="0.2"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O283" t="s">
        <v>219</v>
      </c>
      <c r="P283" s="64">
        <v>51</v>
      </c>
      <c r="Q283" t="s">
        <v>226</v>
      </c>
      <c r="R283" s="22" t="s">
        <v>98</v>
      </c>
      <c r="S283" s="26">
        <v>44838</v>
      </c>
      <c r="T283" s="69">
        <v>47.876199999999997</v>
      </c>
      <c r="U283" s="69">
        <v>1.5969199999999999</v>
      </c>
      <c r="V283" s="69">
        <v>5.3029999999999999</v>
      </c>
      <c r="W283" s="69">
        <v>2.4701000000000001E-2</v>
      </c>
      <c r="X283" s="69">
        <v>4.0568106799050003</v>
      </c>
      <c r="Y283" s="69">
        <v>3.9032695763811445</v>
      </c>
      <c r="Z283" s="69">
        <v>13.052300000000001</v>
      </c>
      <c r="AA283" s="69">
        <v>0.188753</v>
      </c>
      <c r="AB283" s="69">
        <v>21.723500000000001</v>
      </c>
      <c r="AC283" s="69">
        <v>0.73559600000000003</v>
      </c>
      <c r="AD283" s="69">
        <f t="shared" si="45"/>
        <v>98.461050256286143</v>
      </c>
      <c r="AF283" s="11">
        <f t="shared" si="46"/>
        <v>0.75456343750035682</v>
      </c>
      <c r="AG283" s="11"/>
      <c r="AH283" s="11">
        <f t="shared" si="47"/>
        <v>0.3842020604118826</v>
      </c>
      <c r="AI283" s="11">
        <f t="shared" si="48"/>
        <v>0.12812557335526095</v>
      </c>
      <c r="AJ283" s="11">
        <f t="shared" si="49"/>
        <v>0.4595147768624594</v>
      </c>
      <c r="AK283" s="11">
        <f t="shared" si="50"/>
        <v>2.8157589370396918E-2</v>
      </c>
      <c r="AL283" s="3">
        <v>1.8070972924985398</v>
      </c>
      <c r="AM283" s="3">
        <v>4.5335341398622192E-2</v>
      </c>
      <c r="AN283" s="3">
        <v>0.23589220102339428</v>
      </c>
      <c r="AO283" s="3">
        <v>0.12804120570743444</v>
      </c>
      <c r="AP283" s="3">
        <v>0.1108594214994621</v>
      </c>
      <c r="AQ283" s="3">
        <v>0.73446953726174824</v>
      </c>
      <c r="AR283" s="3">
        <v>6.0338493879203607E-3</v>
      </c>
      <c r="AS283" s="3">
        <v>0.87844298691498601</v>
      </c>
      <c r="AT283" s="3">
        <v>5.382816430789273E-2</v>
      </c>
    </row>
    <row r="284" spans="2:46" x14ac:dyDescent="0.2"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O284" t="s">
        <v>219</v>
      </c>
      <c r="P284" s="64">
        <v>51</v>
      </c>
      <c r="Q284" t="s">
        <v>468</v>
      </c>
      <c r="R284" s="22" t="s">
        <v>355</v>
      </c>
      <c r="S284" s="26">
        <v>44838</v>
      </c>
      <c r="T284" s="69">
        <v>45.0364</v>
      </c>
      <c r="U284" s="69">
        <v>3.2883399999999998</v>
      </c>
      <c r="V284" s="69">
        <v>5.6516999999999999</v>
      </c>
      <c r="W284" s="69">
        <v>2.1229999999999999E-3</v>
      </c>
      <c r="X284" s="69">
        <v>5.3497488394562938</v>
      </c>
      <c r="Y284" s="69">
        <v>4.1030341435436641</v>
      </c>
      <c r="Z284" s="69">
        <v>11.947100000000001</v>
      </c>
      <c r="AA284" s="69">
        <v>0.172678</v>
      </c>
      <c r="AB284" s="69">
        <v>21.503499999999999</v>
      </c>
      <c r="AC284" s="69">
        <v>0.52788800000000002</v>
      </c>
      <c r="AD284" s="69">
        <f t="shared" si="45"/>
        <v>97.582511982999975</v>
      </c>
      <c r="AF284" s="11">
        <f t="shared" si="46"/>
        <v>0.70200084598874524</v>
      </c>
      <c r="AG284" s="11"/>
      <c r="AH284" s="11">
        <f t="shared" si="47"/>
        <v>0.35924670014938037</v>
      </c>
      <c r="AI284" s="11">
        <f t="shared" si="48"/>
        <v>0.15544984174682858</v>
      </c>
      <c r="AJ284" s="11">
        <f t="shared" si="49"/>
        <v>0.46466127869415952</v>
      </c>
      <c r="AK284" s="11">
        <f t="shared" si="50"/>
        <v>2.0642179409631409E-2</v>
      </c>
      <c r="AL284" s="3">
        <v>1.736362762015363</v>
      </c>
      <c r="AM284" s="3">
        <v>9.5355418993235797E-2</v>
      </c>
      <c r="AN284" s="3">
        <v>0.25679466055418698</v>
      </c>
      <c r="AO284" s="3">
        <v>0.17246991144312762</v>
      </c>
      <c r="AP284" s="3">
        <v>0.11903210816057494</v>
      </c>
      <c r="AQ284" s="3">
        <v>0.68669545404648513</v>
      </c>
      <c r="AR284" s="3">
        <v>5.6383566764574809E-3</v>
      </c>
      <c r="AS284" s="3">
        <v>0.88819406724690164</v>
      </c>
      <c r="AT284" s="3">
        <v>3.945726086366752E-2</v>
      </c>
    </row>
    <row r="285" spans="2:46" x14ac:dyDescent="0.2"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O285" t="s">
        <v>219</v>
      </c>
      <c r="P285" s="64">
        <v>51</v>
      </c>
      <c r="Q285" t="s">
        <v>227</v>
      </c>
      <c r="R285" s="22" t="s">
        <v>98</v>
      </c>
      <c r="S285" s="26">
        <v>44838</v>
      </c>
      <c r="T285" s="69">
        <v>46.871699999999997</v>
      </c>
      <c r="U285" s="69">
        <v>2.27698</v>
      </c>
      <c r="V285" s="69">
        <v>5.8465299999999996</v>
      </c>
      <c r="W285" s="69">
        <v>4.7850000000000002E-3</v>
      </c>
      <c r="X285" s="69">
        <v>3.787164239525632</v>
      </c>
      <c r="Y285" s="69">
        <v>4.0113591926941679</v>
      </c>
      <c r="Z285" s="69">
        <v>12.3514</v>
      </c>
      <c r="AA285" s="69">
        <v>0.184916</v>
      </c>
      <c r="AB285" s="69">
        <v>22.361000000000001</v>
      </c>
      <c r="AC285" s="69">
        <v>0.74860099999999996</v>
      </c>
      <c r="AD285" s="69">
        <f t="shared" si="45"/>
        <v>98.444435432219791</v>
      </c>
      <c r="AF285" s="11">
        <f t="shared" si="46"/>
        <v>0.74855924830059184</v>
      </c>
      <c r="AG285" s="11"/>
      <c r="AH285" s="11">
        <f t="shared" si="47"/>
        <v>0.36707950030534625</v>
      </c>
      <c r="AI285" s="11">
        <f t="shared" si="48"/>
        <v>0.12642385281352372</v>
      </c>
      <c r="AJ285" s="11">
        <f t="shared" si="49"/>
        <v>0.47756468940570385</v>
      </c>
      <c r="AK285" s="11">
        <f t="shared" si="50"/>
        <v>2.8931957475426172E-2</v>
      </c>
      <c r="AL285" s="3">
        <v>1.7748191756955576</v>
      </c>
      <c r="AM285" s="3">
        <v>6.4847687085710384E-2</v>
      </c>
      <c r="AN285" s="3">
        <v>0.26089856017138435</v>
      </c>
      <c r="AO285" s="3">
        <v>0.11991146205659745</v>
      </c>
      <c r="AP285" s="3">
        <v>0.11429234879768499</v>
      </c>
      <c r="AQ285" s="3">
        <v>0.697243495405237</v>
      </c>
      <c r="AR285" s="3">
        <v>5.9300265432690753E-3</v>
      </c>
      <c r="AS285" s="3">
        <v>0.90710288383407089</v>
      </c>
      <c r="AT285" s="3">
        <v>5.495436041048795E-2</v>
      </c>
    </row>
    <row r="286" spans="2:46" x14ac:dyDescent="0.2"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O286" t="s">
        <v>219</v>
      </c>
      <c r="P286" s="64">
        <v>51</v>
      </c>
      <c r="Q286" t="s">
        <v>469</v>
      </c>
      <c r="R286" s="22" t="s">
        <v>355</v>
      </c>
      <c r="S286" s="26">
        <v>44838</v>
      </c>
      <c r="T286" s="69">
        <v>47.0822</v>
      </c>
      <c r="U286" s="69">
        <v>2.7601599999999999</v>
      </c>
      <c r="V286" s="69">
        <v>5.2649900000000001</v>
      </c>
      <c r="W286" s="69">
        <v>1.7589999999999999E-3</v>
      </c>
      <c r="X286" s="69">
        <v>4.9111814085355423</v>
      </c>
      <c r="Y286" s="69">
        <v>2.8477700965272041</v>
      </c>
      <c r="Z286" s="69">
        <v>12.971399999999999</v>
      </c>
      <c r="AA286" s="69">
        <v>0.14452699999999999</v>
      </c>
      <c r="AB286" s="69">
        <v>22.145700000000001</v>
      </c>
      <c r="AC286" s="69">
        <v>0.48228799999999999</v>
      </c>
      <c r="AD286" s="69">
        <f t="shared" si="45"/>
        <v>98.611975505062745</v>
      </c>
      <c r="AF286" s="11">
        <f t="shared" si="46"/>
        <v>0.75575999800128002</v>
      </c>
      <c r="AG286" s="11"/>
      <c r="AH286" s="11">
        <f t="shared" si="47"/>
        <v>0.38391773368080279</v>
      </c>
      <c r="AI286" s="11">
        <f t="shared" si="48"/>
        <v>0.12650126824219066</v>
      </c>
      <c r="AJ286" s="11">
        <f t="shared" si="49"/>
        <v>0.47101829373770587</v>
      </c>
      <c r="AK286" s="11">
        <f t="shared" si="50"/>
        <v>1.8562704339300764E-2</v>
      </c>
      <c r="AL286" s="3">
        <v>1.7811703287952065</v>
      </c>
      <c r="AM286" s="3">
        <v>7.8537094377867572E-2</v>
      </c>
      <c r="AN286" s="3">
        <v>0.23473418817604508</v>
      </c>
      <c r="AO286" s="3">
        <v>0.15535950611732252</v>
      </c>
      <c r="AP286" s="3">
        <v>8.10654556651174E-2</v>
      </c>
      <c r="AQ286" s="3">
        <v>0.73157765796728857</v>
      </c>
      <c r="AR286" s="3">
        <v>4.6305910914417525E-3</v>
      </c>
      <c r="AS286" s="3">
        <v>0.89755286083991015</v>
      </c>
      <c r="AT286" s="3">
        <v>3.5372316969800678E-2</v>
      </c>
    </row>
    <row r="287" spans="2:46" x14ac:dyDescent="0.2"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O287" t="s">
        <v>219</v>
      </c>
      <c r="P287" s="64">
        <v>51</v>
      </c>
      <c r="Q287" t="s">
        <v>228</v>
      </c>
      <c r="R287" s="22" t="s">
        <v>98</v>
      </c>
      <c r="S287" s="26">
        <v>44838</v>
      </c>
      <c r="T287" s="69">
        <v>45.649500000000003</v>
      </c>
      <c r="U287" s="69">
        <v>2.6676899999999999</v>
      </c>
      <c r="V287" s="69">
        <v>7.1966999999999999</v>
      </c>
      <c r="W287" s="69">
        <v>-1.41E-3</v>
      </c>
      <c r="X287" s="69">
        <v>3.3962552173483997</v>
      </c>
      <c r="Y287" s="69">
        <v>4.5836306133725406</v>
      </c>
      <c r="Z287" s="69">
        <v>12.139900000000001</v>
      </c>
      <c r="AA287" s="69">
        <v>0.16148199999999999</v>
      </c>
      <c r="AB287" s="69">
        <v>22.047599999999999</v>
      </c>
      <c r="AC287" s="69">
        <v>0.76272200000000001</v>
      </c>
      <c r="AD287" s="69">
        <f t="shared" si="45"/>
        <v>98.604069830720945</v>
      </c>
      <c r="AF287" s="11">
        <f t="shared" si="46"/>
        <v>0.74212413877757688</v>
      </c>
      <c r="AG287" s="11"/>
      <c r="AH287" s="11">
        <f t="shared" si="47"/>
        <v>0.36471848362755988</v>
      </c>
      <c r="AI287" s="11">
        <f t="shared" si="48"/>
        <v>0.12948964859276169</v>
      </c>
      <c r="AJ287" s="11">
        <f t="shared" si="49"/>
        <v>0.47599350470224633</v>
      </c>
      <c r="AK287" s="11">
        <f t="shared" si="50"/>
        <v>2.9798363077432052E-2</v>
      </c>
      <c r="AL287" s="3">
        <v>1.7265289300080549</v>
      </c>
      <c r="AM287" s="3">
        <v>7.5886594433017651E-2</v>
      </c>
      <c r="AN287" s="3">
        <v>0.32077560062230237</v>
      </c>
      <c r="AO287" s="3">
        <v>0.10740915622754334</v>
      </c>
      <c r="AP287" s="3">
        <v>0.13044566314187706</v>
      </c>
      <c r="AQ287" s="3">
        <v>0.68450688692563233</v>
      </c>
      <c r="AR287" s="3">
        <v>5.1725023218995502E-3</v>
      </c>
      <c r="AS287" s="3">
        <v>0.89334883403736387</v>
      </c>
      <c r="AT287" s="3">
        <v>5.5925832282308303E-2</v>
      </c>
    </row>
    <row r="288" spans="2:46" x14ac:dyDescent="0.2"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O288" t="s">
        <v>219</v>
      </c>
      <c r="P288" s="64">
        <v>51</v>
      </c>
      <c r="Q288" t="s">
        <v>470</v>
      </c>
      <c r="R288" s="22" t="s">
        <v>355</v>
      </c>
      <c r="S288" s="26">
        <v>44838</v>
      </c>
      <c r="T288" s="69">
        <v>46.561599999999999</v>
      </c>
      <c r="U288" s="69">
        <v>2.6354899999999999</v>
      </c>
      <c r="V288" s="69">
        <v>5.4291</v>
      </c>
      <c r="W288" s="69">
        <v>1.0181000000000001E-2</v>
      </c>
      <c r="X288" s="69">
        <v>4.1841216887105377</v>
      </c>
      <c r="Y288" s="69">
        <v>3.6899706223369115</v>
      </c>
      <c r="Z288" s="69">
        <v>13.1432</v>
      </c>
      <c r="AA288" s="69">
        <v>0.143431</v>
      </c>
      <c r="AB288" s="69">
        <v>22.034800000000001</v>
      </c>
      <c r="AC288" s="69">
        <v>0.45061200000000001</v>
      </c>
      <c r="AD288" s="69">
        <f t="shared" si="45"/>
        <v>98.282506311047456</v>
      </c>
      <c r="AF288" s="11">
        <f t="shared" si="46"/>
        <v>0.75742547368640345</v>
      </c>
      <c r="AG288" s="11"/>
      <c r="AH288" s="11">
        <f t="shared" si="47"/>
        <v>0.38822611222577275</v>
      </c>
      <c r="AI288" s="11">
        <f t="shared" si="48"/>
        <v>0.12674083773106107</v>
      </c>
      <c r="AJ288" s="11">
        <f t="shared" si="49"/>
        <v>0.46772413488700881</v>
      </c>
      <c r="AK288" s="11">
        <f t="shared" si="50"/>
        <v>1.7308915156157494E-2</v>
      </c>
      <c r="AL288" s="3">
        <v>1.7668265337682498</v>
      </c>
      <c r="AM288" s="3">
        <v>7.5217562860478843E-2</v>
      </c>
      <c r="AN288" s="3">
        <v>0.24278617394640409</v>
      </c>
      <c r="AO288" s="3">
        <v>0.13276190501544527</v>
      </c>
      <c r="AP288" s="3">
        <v>0.1053588749528372</v>
      </c>
      <c r="AQ288" s="3">
        <v>0.74351889830710105</v>
      </c>
      <c r="AR288" s="3">
        <v>4.6094359361946646E-3</v>
      </c>
      <c r="AS288" s="3">
        <v>0.89577110485703249</v>
      </c>
      <c r="AT288" s="3">
        <v>3.3149510356256122E-2</v>
      </c>
    </row>
    <row r="289" spans="4:46" x14ac:dyDescent="0.2"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O289" t="s">
        <v>219</v>
      </c>
      <c r="P289" s="64">
        <v>51</v>
      </c>
      <c r="Q289" t="s">
        <v>229</v>
      </c>
      <c r="R289" s="22" t="s">
        <v>98</v>
      </c>
      <c r="S289" s="26">
        <v>44838</v>
      </c>
      <c r="T289" s="69">
        <v>50.838299999999997</v>
      </c>
      <c r="U289" s="69">
        <v>1.00085</v>
      </c>
      <c r="V289" s="69">
        <v>2.8845100000000001</v>
      </c>
      <c r="W289" s="69">
        <v>8.0160000000000006E-3</v>
      </c>
      <c r="X289" s="69">
        <v>4.1384271054157749</v>
      </c>
      <c r="Y289" s="69">
        <v>2.4953344922488161</v>
      </c>
      <c r="Z289" s="69">
        <v>14.292899999999999</v>
      </c>
      <c r="AA289" s="69">
        <v>0.21926899999999999</v>
      </c>
      <c r="AB289" s="69">
        <v>22.568899999999999</v>
      </c>
      <c r="AC289" s="69">
        <v>0.63885700000000001</v>
      </c>
      <c r="AD289" s="69">
        <f t="shared" si="45"/>
        <v>99.085363597664582</v>
      </c>
      <c r="AF289" s="11">
        <f t="shared" si="46"/>
        <v>0.79966675155243649</v>
      </c>
      <c r="AG289" s="11"/>
      <c r="AH289" s="11">
        <f t="shared" si="47"/>
        <v>0.40781749731819433</v>
      </c>
      <c r="AI289" s="11">
        <f t="shared" si="48"/>
        <v>0.10572097059493199</v>
      </c>
      <c r="AJ289" s="11">
        <f t="shared" si="49"/>
        <v>0.46275693228675069</v>
      </c>
      <c r="AK289" s="11">
        <f t="shared" si="50"/>
        <v>2.3704599800122916E-2</v>
      </c>
      <c r="AL289" s="3">
        <v>1.8962504046789359</v>
      </c>
      <c r="AM289" s="3">
        <v>2.8077958524931498E-2</v>
      </c>
      <c r="AN289" s="3">
        <v>0.12679636654317825</v>
      </c>
      <c r="AO289" s="3">
        <v>0.12907529559916375</v>
      </c>
      <c r="AP289" s="3">
        <v>7.0035081021259132E-2</v>
      </c>
      <c r="AQ289" s="3">
        <v>0.79478543529987966</v>
      </c>
      <c r="AR289" s="3">
        <v>6.9266085191798978E-3</v>
      </c>
      <c r="AS289" s="3">
        <v>0.90185554147176961</v>
      </c>
      <c r="AT289" s="3">
        <v>4.6197308341702686E-2</v>
      </c>
    </row>
    <row r="290" spans="4:46" x14ac:dyDescent="0.2"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O290" t="s">
        <v>219</v>
      </c>
      <c r="P290" s="64">
        <v>51</v>
      </c>
      <c r="Q290" t="s">
        <v>471</v>
      </c>
      <c r="R290" s="22" t="s">
        <v>355</v>
      </c>
      <c r="S290" s="26">
        <v>44838</v>
      </c>
      <c r="T290" s="69">
        <v>45.691400000000002</v>
      </c>
      <c r="U290" s="69">
        <v>2.7523599999999999</v>
      </c>
      <c r="V290" s="69">
        <v>6.8759199999999998</v>
      </c>
      <c r="W290" s="69">
        <v>0.26427400000000001</v>
      </c>
      <c r="X290" s="69">
        <v>4.069523747849944</v>
      </c>
      <c r="Y290" s="69">
        <v>3.0837575344874213</v>
      </c>
      <c r="Z290" s="69">
        <v>12.6859</v>
      </c>
      <c r="AA290" s="69">
        <v>9.8641000000000006E-2</v>
      </c>
      <c r="AB290" s="69">
        <v>22.3995</v>
      </c>
      <c r="AC290" s="69">
        <v>0.51383500000000004</v>
      </c>
      <c r="AD290" s="69">
        <f t="shared" si="45"/>
        <v>98.435111282337374</v>
      </c>
      <c r="AF290" s="11">
        <f t="shared" si="46"/>
        <v>0.76768314353306999</v>
      </c>
      <c r="AG290" s="11"/>
      <c r="AH290" s="11">
        <f t="shared" si="47"/>
        <v>0.38043472581477644</v>
      </c>
      <c r="AI290" s="11">
        <f t="shared" si="48"/>
        <v>0.11680791372835994</v>
      </c>
      <c r="AJ290" s="11">
        <f t="shared" si="49"/>
        <v>0.48271882296555502</v>
      </c>
      <c r="AK290" s="11">
        <f t="shared" si="50"/>
        <v>2.0038537491308604E-2</v>
      </c>
      <c r="AL290" s="3">
        <v>1.73110606731534</v>
      </c>
      <c r="AM290" s="3">
        <v>7.8430741107053004E-2</v>
      </c>
      <c r="AN290" s="3">
        <v>0.30700830316830174</v>
      </c>
      <c r="AO290" s="3">
        <v>0.12892464731505596</v>
      </c>
      <c r="AP290" s="3">
        <v>8.791270349635362E-2</v>
      </c>
      <c r="AQ290" s="3">
        <v>0.71653164405649428</v>
      </c>
      <c r="AR290" s="3">
        <v>3.1650853051622962E-3</v>
      </c>
      <c r="AS290" s="3">
        <v>0.90917912684166047</v>
      </c>
      <c r="AT290" s="3">
        <v>3.7741681394578321E-2</v>
      </c>
    </row>
    <row r="291" spans="4:46" x14ac:dyDescent="0.2"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O291" t="s">
        <v>219</v>
      </c>
      <c r="P291" s="64">
        <v>51</v>
      </c>
      <c r="Q291" t="s">
        <v>230</v>
      </c>
      <c r="R291" s="22" t="s">
        <v>98</v>
      </c>
      <c r="S291" s="26">
        <v>44838</v>
      </c>
      <c r="T291" s="69">
        <v>45.854199999999999</v>
      </c>
      <c r="U291" s="69">
        <v>2.5021900000000001</v>
      </c>
      <c r="V291" s="69">
        <v>6.4450500000000002</v>
      </c>
      <c r="W291" s="69">
        <v>5.7803E-2</v>
      </c>
      <c r="X291" s="69">
        <v>3.8886804131807571</v>
      </c>
      <c r="Y291" s="69">
        <v>4.7186779061876463</v>
      </c>
      <c r="Z291" s="69">
        <v>11.6839</v>
      </c>
      <c r="AA291" s="69">
        <v>0.18194399999999999</v>
      </c>
      <c r="AB291" s="69">
        <v>22.1187</v>
      </c>
      <c r="AC291" s="69">
        <v>0.86465000000000003</v>
      </c>
      <c r="AD291" s="69">
        <f t="shared" si="45"/>
        <v>98.315795319368405</v>
      </c>
      <c r="AF291" s="11">
        <f t="shared" si="46"/>
        <v>0.71915645685172536</v>
      </c>
      <c r="AG291" s="11"/>
      <c r="AH291" s="11">
        <f t="shared" si="47"/>
        <v>0.35013921748971</v>
      </c>
      <c r="AI291" s="11">
        <f t="shared" si="48"/>
        <v>0.13983311945442981</v>
      </c>
      <c r="AJ291" s="11">
        <f t="shared" si="49"/>
        <v>0.47633178783637664</v>
      </c>
      <c r="AK291" s="11">
        <f t="shared" si="50"/>
        <v>3.3695875219483501E-2</v>
      </c>
      <c r="AL291" s="3">
        <v>1.7455092703061663</v>
      </c>
      <c r="AM291" s="3">
        <v>7.1639936245501828E-2</v>
      </c>
      <c r="AN291" s="3">
        <v>0.28913417183066925</v>
      </c>
      <c r="AO291" s="3">
        <v>0.1237794198744061</v>
      </c>
      <c r="AP291" s="3">
        <v>0.13515918715040959</v>
      </c>
      <c r="AQ291" s="3">
        <v>0.66306445604046538</v>
      </c>
      <c r="AR291" s="3">
        <v>5.8656955386861007E-3</v>
      </c>
      <c r="AS291" s="3">
        <v>0.90203742403060405</v>
      </c>
      <c r="AT291" s="3">
        <v>6.3810438983090592E-2</v>
      </c>
    </row>
    <row r="292" spans="4:46" x14ac:dyDescent="0.2"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O292" t="s">
        <v>219</v>
      </c>
      <c r="P292" s="64">
        <v>51</v>
      </c>
      <c r="Q292" t="s">
        <v>472</v>
      </c>
      <c r="R292" s="22" t="s">
        <v>355</v>
      </c>
      <c r="S292" s="26">
        <v>44838</v>
      </c>
      <c r="T292" s="69">
        <v>40.139400000000002</v>
      </c>
      <c r="U292" s="69">
        <v>6.7145599999999996</v>
      </c>
      <c r="V292" s="69">
        <v>6.4702599999999997</v>
      </c>
      <c r="W292" s="69">
        <v>3.4030000000000002E-3</v>
      </c>
      <c r="X292" s="69">
        <v>6.3361891867177569</v>
      </c>
      <c r="Y292" s="69">
        <v>13.444532037390685</v>
      </c>
      <c r="Z292" s="69">
        <v>12.566599999999999</v>
      </c>
      <c r="AA292" s="69">
        <v>0.203459</v>
      </c>
      <c r="AB292" s="69">
        <v>17.227599999999999</v>
      </c>
      <c r="AC292" s="69">
        <v>0.65410699999999999</v>
      </c>
      <c r="AD292" s="69">
        <f t="shared" si="45"/>
        <v>103.76011022410842</v>
      </c>
      <c r="AF292" s="11">
        <f t="shared" si="46"/>
        <v>0.5486079296518207</v>
      </c>
      <c r="AG292" s="11"/>
      <c r="AH292" s="11">
        <f t="shared" si="47"/>
        <v>0.34664025584923724</v>
      </c>
      <c r="AI292" s="11">
        <f t="shared" si="48"/>
        <v>0.28840224838214418</v>
      </c>
      <c r="AJ292" s="11">
        <f t="shared" si="49"/>
        <v>0.34149395922694109</v>
      </c>
      <c r="AK292" s="11">
        <f t="shared" si="50"/>
        <v>2.3463536541677456E-2</v>
      </c>
      <c r="AL292" s="3">
        <v>1.5024924764027185</v>
      </c>
      <c r="AM292" s="3">
        <v>0.18903875845578341</v>
      </c>
      <c r="AN292" s="3">
        <v>0.2854258184744588</v>
      </c>
      <c r="AO292" s="3">
        <v>0.19832283276810592</v>
      </c>
      <c r="AP292" s="3">
        <v>0.37867734082637955</v>
      </c>
      <c r="AQ292" s="3">
        <v>0.701268124626657</v>
      </c>
      <c r="AR292" s="3">
        <v>6.4499607979265827E-3</v>
      </c>
      <c r="AS292" s="3">
        <v>0.69085694554346433</v>
      </c>
      <c r="AT292" s="3">
        <v>4.7467742104504891E-2</v>
      </c>
    </row>
    <row r="293" spans="4:46" x14ac:dyDescent="0.2"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O293" t="s">
        <v>219</v>
      </c>
      <c r="P293" s="64">
        <v>51</v>
      </c>
      <c r="Q293" t="s">
        <v>231</v>
      </c>
      <c r="R293" s="22" t="s">
        <v>98</v>
      </c>
      <c r="S293" s="26">
        <v>44838</v>
      </c>
      <c r="T293" s="69">
        <v>44.072000000000003</v>
      </c>
      <c r="U293" s="69">
        <v>3.48333</v>
      </c>
      <c r="V293" s="69">
        <v>7.8650599999999997</v>
      </c>
      <c r="W293" s="69">
        <v>0.39136100000000001</v>
      </c>
      <c r="X293" s="69">
        <v>4.8842725207667526</v>
      </c>
      <c r="Y293" s="69">
        <v>2.7924052154402039</v>
      </c>
      <c r="Z293" s="69">
        <v>11.9475</v>
      </c>
      <c r="AA293" s="69">
        <v>0.116423</v>
      </c>
      <c r="AB293" s="69">
        <v>21.494199999999999</v>
      </c>
      <c r="AC293" s="69">
        <v>0.67016500000000001</v>
      </c>
      <c r="AD293" s="69">
        <f t="shared" si="45"/>
        <v>97.716716736206962</v>
      </c>
      <c r="AF293" s="11">
        <f t="shared" si="46"/>
        <v>0.74224449553221883</v>
      </c>
      <c r="AG293" s="11"/>
      <c r="AH293" s="11">
        <f t="shared" si="47"/>
        <v>0.36783989553659069</v>
      </c>
      <c r="AI293" s="11">
        <f t="shared" si="48"/>
        <v>0.12977417199085187</v>
      </c>
      <c r="AJ293" s="11">
        <f t="shared" si="49"/>
        <v>0.47555430572009838</v>
      </c>
      <c r="AK293" s="11">
        <f t="shared" si="50"/>
        <v>2.6831626752458961E-2</v>
      </c>
      <c r="AL293" s="3">
        <v>1.6888584296178779</v>
      </c>
      <c r="AM293" s="3">
        <v>0.10039613051052966</v>
      </c>
      <c r="AN293" s="3">
        <v>0.35519154516007012</v>
      </c>
      <c r="AO293" s="3">
        <v>0.15650691313259818</v>
      </c>
      <c r="AP293" s="3">
        <v>8.0517656443222452E-2</v>
      </c>
      <c r="AQ293" s="3">
        <v>0.68254675079320037</v>
      </c>
      <c r="AR293" s="3">
        <v>3.7784006947675351E-3</v>
      </c>
      <c r="AS293" s="3">
        <v>0.88241664412576259</v>
      </c>
      <c r="AT293" s="3">
        <v>4.9787529521971102E-2</v>
      </c>
    </row>
    <row r="294" spans="4:46" x14ac:dyDescent="0.2"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O294" t="s">
        <v>219</v>
      </c>
      <c r="P294" s="64">
        <v>51</v>
      </c>
      <c r="Q294" t="s">
        <v>473</v>
      </c>
      <c r="R294" s="22" t="s">
        <v>355</v>
      </c>
      <c r="S294" s="26">
        <v>44838</v>
      </c>
      <c r="T294" s="69">
        <v>41.426400000000001</v>
      </c>
      <c r="U294" s="69">
        <v>4.8714899999999997</v>
      </c>
      <c r="V294" s="69">
        <v>9.4321599999999997</v>
      </c>
      <c r="W294" s="69">
        <v>1.2733E-2</v>
      </c>
      <c r="X294" s="69">
        <v>4.2724485809232</v>
      </c>
      <c r="Y294" s="69">
        <v>4.4916245435795004</v>
      </c>
      <c r="Z294" s="69">
        <v>10.495900000000001</v>
      </c>
      <c r="AA294" s="69">
        <v>0.11124199999999999</v>
      </c>
      <c r="AB294" s="69">
        <v>21.825600000000001</v>
      </c>
      <c r="AC294" s="69">
        <v>0.62515799999999999</v>
      </c>
      <c r="AD294" s="69">
        <f t="shared" si="45"/>
        <v>97.564756124502708</v>
      </c>
      <c r="AF294" s="11">
        <f t="shared" si="46"/>
        <v>0.69237251038852221</v>
      </c>
      <c r="AG294" s="11"/>
      <c r="AH294" s="11">
        <f t="shared" si="47"/>
        <v>0.33089511424709195</v>
      </c>
      <c r="AI294" s="11">
        <f t="shared" si="48"/>
        <v>0.14901204342073993</v>
      </c>
      <c r="AJ294" s="11">
        <f t="shared" si="49"/>
        <v>0.49446311809307036</v>
      </c>
      <c r="AK294" s="11">
        <f t="shared" si="50"/>
        <v>2.5629724239097654E-2</v>
      </c>
      <c r="AL294" s="3">
        <v>1.601104544136059</v>
      </c>
      <c r="AM294" s="3">
        <v>0.14161073569106392</v>
      </c>
      <c r="AN294" s="3">
        <v>0.42961926511887755</v>
      </c>
      <c r="AO294" s="3">
        <v>0.13807736546123209</v>
      </c>
      <c r="AP294" s="3">
        <v>0.13062555265640732</v>
      </c>
      <c r="AQ294" s="3">
        <v>0.60476556955555671</v>
      </c>
      <c r="AR294" s="3">
        <v>3.6412460294536898E-3</v>
      </c>
      <c r="AS294" s="3">
        <v>0.9037131597369914</v>
      </c>
      <c r="AT294" s="3">
        <v>4.6842561614358957E-2</v>
      </c>
    </row>
    <row r="295" spans="4:46" x14ac:dyDescent="0.2"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O295" t="s">
        <v>219</v>
      </c>
      <c r="P295" s="64">
        <v>51</v>
      </c>
      <c r="Q295" t="s">
        <v>339</v>
      </c>
      <c r="R295" s="22" t="s">
        <v>331</v>
      </c>
      <c r="S295" s="26">
        <v>44838</v>
      </c>
      <c r="T295" s="69">
        <v>47.858199999999997</v>
      </c>
      <c r="U295" s="69">
        <v>2.64073</v>
      </c>
      <c r="V295" s="69">
        <v>4.2442099999999998</v>
      </c>
      <c r="W295" s="69">
        <v>-4.3099999999999996E-3</v>
      </c>
      <c r="X295" s="69">
        <v>5.5398229987473675</v>
      </c>
      <c r="Y295" s="69">
        <v>2.6763655068199923</v>
      </c>
      <c r="Z295" s="69">
        <v>13.094799999999999</v>
      </c>
      <c r="AA295" s="69">
        <v>0.16772400000000001</v>
      </c>
      <c r="AB295" s="69">
        <v>22.022500000000001</v>
      </c>
      <c r="AC295" s="69">
        <v>0.50149999999999995</v>
      </c>
      <c r="AD295" s="69">
        <f t="shared" si="45"/>
        <v>98.741542505567367</v>
      </c>
      <c r="AF295" s="11">
        <f t="shared" si="46"/>
        <v>0.74602037416189992</v>
      </c>
      <c r="AG295" s="11"/>
      <c r="AH295" s="11">
        <f t="shared" si="47"/>
        <v>0.38371870371984135</v>
      </c>
      <c r="AI295" s="11">
        <f t="shared" si="48"/>
        <v>0.1334275340713621</v>
      </c>
      <c r="AJ295" s="11">
        <f t="shared" si="49"/>
        <v>0.46374341814479181</v>
      </c>
      <c r="AK295" s="11">
        <f t="shared" si="50"/>
        <v>1.9110344064004629E-2</v>
      </c>
      <c r="AL295" s="3">
        <v>1.8107200569312405</v>
      </c>
      <c r="AM295" s="3">
        <v>7.514685664469152E-2</v>
      </c>
      <c r="AN295" s="3">
        <v>0.18924390850386935</v>
      </c>
      <c r="AO295" s="3">
        <v>0.17526451378271052</v>
      </c>
      <c r="AP295" s="3">
        <v>7.6194315996277961E-2</v>
      </c>
      <c r="AQ295" s="3">
        <v>0.73861598015588958</v>
      </c>
      <c r="AR295" s="3">
        <v>5.3743865915549995E-3</v>
      </c>
      <c r="AS295" s="3">
        <v>0.89265468691863115</v>
      </c>
      <c r="AT295" s="3">
        <v>3.6785294475134012E-2</v>
      </c>
    </row>
    <row r="296" spans="4:46" x14ac:dyDescent="0.2"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O296" t="s">
        <v>219</v>
      </c>
      <c r="P296" s="64">
        <v>51</v>
      </c>
      <c r="Q296" t="s">
        <v>339</v>
      </c>
      <c r="R296" s="22" t="s">
        <v>331</v>
      </c>
      <c r="S296" s="26">
        <v>44838</v>
      </c>
      <c r="T296" s="69">
        <v>45.598199999999999</v>
      </c>
      <c r="U296" s="69">
        <v>2.68451</v>
      </c>
      <c r="V296" s="69">
        <v>6.7663200000000003</v>
      </c>
      <c r="W296" s="69">
        <v>0.28346100000000002</v>
      </c>
      <c r="X296" s="69">
        <v>3.7239774989879981</v>
      </c>
      <c r="Y296" s="69">
        <v>3.4626976248198091</v>
      </c>
      <c r="Z296" s="69">
        <v>12.780099999999999</v>
      </c>
      <c r="AA296" s="69">
        <v>0.105374</v>
      </c>
      <c r="AB296" s="69">
        <v>22.3765</v>
      </c>
      <c r="AC296" s="69">
        <v>0.53155799999999997</v>
      </c>
      <c r="AD296" s="69">
        <f t="shared" si="45"/>
        <v>98.312698123807806</v>
      </c>
      <c r="AF296" s="11">
        <f t="shared" si="46"/>
        <v>0.76911806202356103</v>
      </c>
      <c r="AG296" s="11"/>
      <c r="AH296" s="11">
        <f t="shared" si="47"/>
        <v>0.38209099931933116</v>
      </c>
      <c r="AI296" s="11">
        <f t="shared" si="48"/>
        <v>0.11648978785179283</v>
      </c>
      <c r="AJ296" s="11">
        <f t="shared" si="49"/>
        <v>0.48075272465023344</v>
      </c>
      <c r="AK296" s="11">
        <f t="shared" si="50"/>
        <v>2.0666488178642594E-2</v>
      </c>
      <c r="AL296" s="3">
        <v>1.7295628584545217</v>
      </c>
      <c r="AM296" s="3">
        <v>7.6585322445323498E-2</v>
      </c>
      <c r="AN296" s="3">
        <v>0.3024623187447652</v>
      </c>
      <c r="AO296" s="3">
        <v>0.1181133129223889</v>
      </c>
      <c r="AP296" s="3">
        <v>9.8829231693694328E-2</v>
      </c>
      <c r="AQ296" s="3">
        <v>0.72268290429288129</v>
      </c>
      <c r="AR296" s="3">
        <v>3.3850170254245493E-3</v>
      </c>
      <c r="AS296" s="3">
        <v>0.90929065567069722</v>
      </c>
      <c r="AT296" s="3">
        <v>3.9088378750303382E-2</v>
      </c>
    </row>
    <row r="297" spans="4:46" x14ac:dyDescent="0.2"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O297" t="s">
        <v>219</v>
      </c>
      <c r="P297" s="64">
        <v>51</v>
      </c>
      <c r="Q297" t="s">
        <v>339</v>
      </c>
      <c r="R297" s="22" t="s">
        <v>331</v>
      </c>
      <c r="S297" s="26">
        <v>44838</v>
      </c>
      <c r="T297" s="69">
        <v>46.497500000000002</v>
      </c>
      <c r="U297" s="69">
        <v>2.6899099999999998</v>
      </c>
      <c r="V297" s="69">
        <v>5.2356100000000003</v>
      </c>
      <c r="W297" s="69">
        <v>1.1551000000000001E-2</v>
      </c>
      <c r="X297" s="69">
        <v>4.5931152825170622</v>
      </c>
      <c r="Y297" s="69">
        <v>3.691611313394922</v>
      </c>
      <c r="Z297" s="69">
        <v>13.1938</v>
      </c>
      <c r="AA297" s="69">
        <v>0.14211699999999999</v>
      </c>
      <c r="AB297" s="69">
        <v>21.671199999999999</v>
      </c>
      <c r="AC297" s="69">
        <v>0.43856699999999998</v>
      </c>
      <c r="AD297" s="69">
        <f t="shared" si="45"/>
        <v>98.164981595911982</v>
      </c>
      <c r="AF297" s="11">
        <f t="shared" si="46"/>
        <v>0.74823224553811796</v>
      </c>
      <c r="AG297" s="11"/>
      <c r="AH297" s="11">
        <f t="shared" si="47"/>
        <v>0.38968471643452846</v>
      </c>
      <c r="AI297" s="11">
        <f t="shared" si="48"/>
        <v>0.13350698424941501</v>
      </c>
      <c r="AJ297" s="11">
        <f t="shared" si="49"/>
        <v>0.45996361422087362</v>
      </c>
      <c r="AK297" s="11">
        <f t="shared" si="50"/>
        <v>1.6844685095182846E-2</v>
      </c>
      <c r="AL297" s="3">
        <v>1.7685302901016962</v>
      </c>
      <c r="AM297" s="3">
        <v>7.6950689689531601E-2</v>
      </c>
      <c r="AN297" s="3">
        <v>0.23468227024499425</v>
      </c>
      <c r="AO297" s="3">
        <v>0.14608088686650783</v>
      </c>
      <c r="AP297" s="3">
        <v>0.10565281344369412</v>
      </c>
      <c r="AQ297" s="3">
        <v>0.74813103951022153</v>
      </c>
      <c r="AR297" s="3">
        <v>4.5779144286602815E-3</v>
      </c>
      <c r="AS297" s="3">
        <v>0.88305505022739494</v>
      </c>
      <c r="AT297" s="3">
        <v>3.2339045487299121E-2</v>
      </c>
    </row>
    <row r="298" spans="4:46" x14ac:dyDescent="0.2"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O298" t="s">
        <v>219</v>
      </c>
      <c r="P298" s="64">
        <v>51</v>
      </c>
      <c r="Q298" t="s">
        <v>339</v>
      </c>
      <c r="R298" s="22" t="s">
        <v>331</v>
      </c>
      <c r="S298" s="26">
        <v>44838</v>
      </c>
      <c r="T298" s="69">
        <v>46.549799999999998</v>
      </c>
      <c r="U298" s="69">
        <v>2.7792300000000001</v>
      </c>
      <c r="V298" s="69">
        <v>5.27895</v>
      </c>
      <c r="W298" s="69">
        <v>6.7210000000000004E-3</v>
      </c>
      <c r="X298" s="69">
        <v>4.3750976015676022</v>
      </c>
      <c r="Y298" s="69">
        <v>3.9457792081118268</v>
      </c>
      <c r="Z298" s="69">
        <v>13.0549</v>
      </c>
      <c r="AA298" s="69">
        <v>0.15334400000000001</v>
      </c>
      <c r="AB298" s="69">
        <v>21.8932</v>
      </c>
      <c r="AC298" s="69">
        <v>0.50305900000000003</v>
      </c>
      <c r="AD298" s="69">
        <f t="shared" si="45"/>
        <v>98.540080809679424</v>
      </c>
      <c r="AF298" s="11">
        <f t="shared" si="46"/>
        <v>0.74597737778364492</v>
      </c>
      <c r="AG298" s="11"/>
      <c r="AH298" s="11">
        <f t="shared" si="47"/>
        <v>0.3842557658022478</v>
      </c>
      <c r="AI298" s="11">
        <f t="shared" si="48"/>
        <v>0.13341206839336123</v>
      </c>
      <c r="AJ298" s="11">
        <f t="shared" si="49"/>
        <v>0.46307691248830746</v>
      </c>
      <c r="AK298" s="11">
        <f t="shared" si="50"/>
        <v>1.9255253316083507E-2</v>
      </c>
      <c r="AL298" s="3">
        <v>1.7647336127227176</v>
      </c>
      <c r="AM298" s="3">
        <v>7.9246062969917416E-2</v>
      </c>
      <c r="AN298" s="3">
        <v>0.23585168307072113</v>
      </c>
      <c r="AO298" s="3">
        <v>0.13869226341645138</v>
      </c>
      <c r="AP298" s="3">
        <v>0.11255798689727456</v>
      </c>
      <c r="AQ298" s="3">
        <v>0.73783587170784803</v>
      </c>
      <c r="AR298" s="3">
        <v>4.923419777724659E-3</v>
      </c>
      <c r="AS298" s="3">
        <v>0.88918576584073339</v>
      </c>
      <c r="AT298" s="3">
        <v>3.6973333596611438E-2</v>
      </c>
    </row>
    <row r="299" spans="4:46" x14ac:dyDescent="0.2"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O299" t="s">
        <v>219</v>
      </c>
      <c r="P299" s="64">
        <v>51</v>
      </c>
      <c r="Q299" t="s">
        <v>339</v>
      </c>
      <c r="R299" s="22" t="s">
        <v>331</v>
      </c>
      <c r="S299" s="26">
        <v>44838</v>
      </c>
      <c r="T299" s="69">
        <v>45.622799999999998</v>
      </c>
      <c r="U299" s="69">
        <v>2.6605300000000001</v>
      </c>
      <c r="V299" s="69">
        <v>6.7272800000000004</v>
      </c>
      <c r="W299" s="69">
        <v>0.28723599999999999</v>
      </c>
      <c r="X299" s="69">
        <v>3.6401554086137735</v>
      </c>
      <c r="Y299" s="69">
        <v>3.6828543381939221</v>
      </c>
      <c r="Z299" s="69">
        <v>12.829000000000001</v>
      </c>
      <c r="AA299" s="69">
        <v>0.111058</v>
      </c>
      <c r="AB299" s="69">
        <v>22.407399999999999</v>
      </c>
      <c r="AC299" s="69">
        <v>0.52505599999999997</v>
      </c>
      <c r="AD299" s="69">
        <f t="shared" si="45"/>
        <v>98.493369746807687</v>
      </c>
      <c r="AF299" s="11">
        <f t="shared" si="46"/>
        <v>0.76684582332432372</v>
      </c>
      <c r="AG299" s="11"/>
      <c r="AH299" s="11">
        <f t="shared" si="47"/>
        <v>0.38206820509866218</v>
      </c>
      <c r="AI299" s="11">
        <f t="shared" si="48"/>
        <v>0.11804413436549636</v>
      </c>
      <c r="AJ299" s="11">
        <f t="shared" si="49"/>
        <v>0.47955298774040284</v>
      </c>
      <c r="AK299" s="11">
        <f t="shared" si="50"/>
        <v>2.0334672795438609E-2</v>
      </c>
      <c r="AL299" s="3">
        <v>1.7279670415964226</v>
      </c>
      <c r="AM299" s="3">
        <v>7.5790286230635592E-2</v>
      </c>
      <c r="AN299" s="3">
        <v>0.30027772441450523</v>
      </c>
      <c r="AO299" s="3">
        <v>0.1152860066042512</v>
      </c>
      <c r="AP299" s="3">
        <v>0.10495913915804406</v>
      </c>
      <c r="AQ299" s="3">
        <v>0.72438792452004463</v>
      </c>
      <c r="AR299" s="3">
        <v>3.5623952831728709E-3</v>
      </c>
      <c r="AS299" s="3">
        <v>0.90921565534863491</v>
      </c>
      <c r="AT299" s="3">
        <v>3.8553826844288659E-2</v>
      </c>
    </row>
    <row r="300" spans="4:46" x14ac:dyDescent="0.2"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O300" t="s">
        <v>232</v>
      </c>
      <c r="P300" s="64">
        <v>53</v>
      </c>
      <c r="Q300" t="s">
        <v>233</v>
      </c>
      <c r="R300" s="22" t="s">
        <v>98</v>
      </c>
      <c r="S300" s="26">
        <v>44609</v>
      </c>
      <c r="T300" s="69">
        <v>47.087400000000002</v>
      </c>
      <c r="U300" s="69">
        <v>2.4224999999999999</v>
      </c>
      <c r="V300" s="69">
        <v>5.9389500000000002</v>
      </c>
      <c r="W300" s="69">
        <v>3.7272E-2</v>
      </c>
      <c r="X300" s="69">
        <v>3.4082562342240368</v>
      </c>
      <c r="Y300" s="69">
        <v>3.7618983038048963</v>
      </c>
      <c r="Z300" s="69">
        <v>12.9529</v>
      </c>
      <c r="AA300" s="69">
        <v>0.12943099999999999</v>
      </c>
      <c r="AB300" s="69">
        <v>22.709800000000001</v>
      </c>
      <c r="AC300" s="69">
        <v>0.61851900000000004</v>
      </c>
      <c r="AD300" s="69">
        <f t="shared" si="45"/>
        <v>99.066926538028937</v>
      </c>
      <c r="AF300" s="11">
        <f t="shared" si="46"/>
        <v>0.77269417662113349</v>
      </c>
      <c r="AG300" s="11"/>
      <c r="AH300" s="11">
        <f t="shared" si="47"/>
        <v>0.38140752089579816</v>
      </c>
      <c r="AI300" s="11">
        <f t="shared" si="48"/>
        <v>0.11436490623944774</v>
      </c>
      <c r="AJ300" s="11">
        <f t="shared" si="49"/>
        <v>0.48054337095308253</v>
      </c>
      <c r="AK300" s="11">
        <f t="shared" si="50"/>
        <v>2.3684201911671615E-2</v>
      </c>
      <c r="AL300" s="3">
        <v>1.7679121217563809</v>
      </c>
      <c r="AM300" s="3">
        <v>6.8408743913729031E-2</v>
      </c>
      <c r="AN300" s="3">
        <v>0.26278206706978968</v>
      </c>
      <c r="AO300" s="3">
        <v>0.10700186614673174</v>
      </c>
      <c r="AP300" s="3">
        <v>0.10627845013715687</v>
      </c>
      <c r="AQ300" s="3">
        <v>0.72501643790176806</v>
      </c>
      <c r="AR300" s="3">
        <v>4.1155985841539325E-3</v>
      </c>
      <c r="AS300" s="3">
        <v>0.91346348453599702</v>
      </c>
      <c r="AT300" s="3">
        <v>4.5021229954292634E-2</v>
      </c>
    </row>
    <row r="301" spans="4:46" x14ac:dyDescent="0.2"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O301" t="s">
        <v>232</v>
      </c>
      <c r="P301" s="64">
        <v>53</v>
      </c>
      <c r="Q301" t="s">
        <v>474</v>
      </c>
      <c r="R301" s="22" t="s">
        <v>355</v>
      </c>
      <c r="S301" s="26">
        <v>44609</v>
      </c>
      <c r="T301" s="69">
        <v>47.549199999999999</v>
      </c>
      <c r="U301" s="69">
        <v>2.6600299999999999</v>
      </c>
      <c r="V301" s="69">
        <v>4.8111199999999998</v>
      </c>
      <c r="W301" s="69">
        <v>4.9620000000000003E-3</v>
      </c>
      <c r="X301" s="69">
        <v>5.2725057844752135</v>
      </c>
      <c r="Y301" s="69">
        <v>2.5132163505716991</v>
      </c>
      <c r="Z301" s="69">
        <v>12.9482</v>
      </c>
      <c r="AA301" s="69">
        <v>0.143265</v>
      </c>
      <c r="AB301" s="69">
        <v>22.495100000000001</v>
      </c>
      <c r="AC301" s="69">
        <v>0.42</v>
      </c>
      <c r="AD301" s="69">
        <f t="shared" si="45"/>
        <v>98.817599135046905</v>
      </c>
      <c r="AF301" s="11">
        <f t="shared" si="46"/>
        <v>0.75394243855468679</v>
      </c>
      <c r="AG301" s="11"/>
      <c r="AH301" s="11">
        <f t="shared" si="47"/>
        <v>0.38120054634116962</v>
      </c>
      <c r="AI301" s="11">
        <f t="shared" si="48"/>
        <v>0.12680513115768538</v>
      </c>
      <c r="AJ301" s="11">
        <f t="shared" si="49"/>
        <v>0.4759146619729781</v>
      </c>
      <c r="AK301" s="11">
        <f t="shared" si="50"/>
        <v>1.6079660528166936E-2</v>
      </c>
      <c r="AL301" s="3">
        <v>1.7967114864845875</v>
      </c>
      <c r="AM301" s="3">
        <v>7.5598561588578195E-2</v>
      </c>
      <c r="AN301" s="3">
        <v>0.21424535357639785</v>
      </c>
      <c r="AO301" s="3">
        <v>0.16659246189303256</v>
      </c>
      <c r="AP301" s="3">
        <v>7.1457399155980053E-2</v>
      </c>
      <c r="AQ301" s="3">
        <v>0.72940612628474644</v>
      </c>
      <c r="AR301" s="3">
        <v>4.5847322077791543E-3</v>
      </c>
      <c r="AS301" s="3">
        <v>0.91063633922796905</v>
      </c>
      <c r="AT301" s="3">
        <v>3.0767539580929756E-2</v>
      </c>
    </row>
    <row r="302" spans="4:46" x14ac:dyDescent="0.2"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O302" t="s">
        <v>232</v>
      </c>
      <c r="P302" s="64">
        <v>53</v>
      </c>
      <c r="Q302" t="s">
        <v>234</v>
      </c>
      <c r="R302" s="22" t="s">
        <v>98</v>
      </c>
      <c r="S302" s="26">
        <v>44609</v>
      </c>
      <c r="T302" s="69">
        <v>45.923999999999999</v>
      </c>
      <c r="U302" s="69">
        <v>2.3082799999999999</v>
      </c>
      <c r="V302" s="69">
        <v>6.2341800000000003</v>
      </c>
      <c r="W302" s="69">
        <v>1.8672999999999999E-2</v>
      </c>
      <c r="X302" s="69">
        <v>3.9011775901420234</v>
      </c>
      <c r="Y302" s="69">
        <v>6.5188107385540741</v>
      </c>
      <c r="Z302" s="69">
        <v>10.6738</v>
      </c>
      <c r="AA302" s="69">
        <v>0.25650899999999999</v>
      </c>
      <c r="AB302" s="69">
        <v>22.322299999999998</v>
      </c>
      <c r="AC302" s="69">
        <v>1.1342399999999999</v>
      </c>
      <c r="AD302" s="69">
        <f t="shared" si="45"/>
        <v>99.29197032869611</v>
      </c>
      <c r="AF302" s="11">
        <f t="shared" si="46"/>
        <v>0.66082802035294641</v>
      </c>
      <c r="AG302" s="11"/>
      <c r="AH302" s="11">
        <f t="shared" si="47"/>
        <v>0.31566182671648069</v>
      </c>
      <c r="AI302" s="11">
        <f t="shared" si="48"/>
        <v>0.16632381351663514</v>
      </c>
      <c r="AJ302" s="11">
        <f t="shared" si="49"/>
        <v>0.4743937800176829</v>
      </c>
      <c r="AK302" s="11">
        <f t="shared" si="50"/>
        <v>4.3620579749201339E-2</v>
      </c>
      <c r="AL302" s="3">
        <v>1.7425534558033009</v>
      </c>
      <c r="AM302" s="3">
        <v>6.5875929771152558E-2</v>
      </c>
      <c r="AN302" s="3">
        <v>0.2787762885243143</v>
      </c>
      <c r="AO302" s="3">
        <v>0.12377851662323312</v>
      </c>
      <c r="AP302" s="3">
        <v>0.18612168365046441</v>
      </c>
      <c r="AQ302" s="3">
        <v>0.6037961510469021</v>
      </c>
      <c r="AR302" s="3">
        <v>8.2430464831767698E-3</v>
      </c>
      <c r="AS302" s="3">
        <v>0.90741773066066089</v>
      </c>
      <c r="AT302" s="3">
        <v>8.3437197436794494E-2</v>
      </c>
    </row>
    <row r="303" spans="4:46" x14ac:dyDescent="0.2"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O303" t="s">
        <v>232</v>
      </c>
      <c r="P303" s="64">
        <v>53</v>
      </c>
      <c r="Q303" t="s">
        <v>475</v>
      </c>
      <c r="R303" s="22" t="s">
        <v>355</v>
      </c>
      <c r="S303" s="26">
        <v>44609</v>
      </c>
      <c r="T303" s="69">
        <v>44.638500000000001</v>
      </c>
      <c r="U303" s="69">
        <v>3.10188</v>
      </c>
      <c r="V303" s="69">
        <v>7.37052</v>
      </c>
      <c r="W303" s="69">
        <v>0.29750100000000002</v>
      </c>
      <c r="X303" s="69">
        <v>3.4527666315563312</v>
      </c>
      <c r="Y303" s="69">
        <v>4.0710985971243527</v>
      </c>
      <c r="Z303" s="69">
        <v>12.3576</v>
      </c>
      <c r="AA303" s="69">
        <v>9.9330000000000002E-2</v>
      </c>
      <c r="AB303" s="69">
        <v>22.778099999999998</v>
      </c>
      <c r="AC303" s="69">
        <v>0.48488799999999999</v>
      </c>
      <c r="AD303" s="69">
        <f t="shared" si="45"/>
        <v>98.652184228680667</v>
      </c>
      <c r="AF303" s="11">
        <f t="shared" si="46"/>
        <v>0.75586172979912691</v>
      </c>
      <c r="AG303" s="11"/>
      <c r="AH303" s="11">
        <f t="shared" si="47"/>
        <v>0.36993573694734194</v>
      </c>
      <c r="AI303" s="11">
        <f t="shared" si="48"/>
        <v>0.12117598330503226</v>
      </c>
      <c r="AJ303" s="11">
        <f t="shared" si="49"/>
        <v>0.49001197151983655</v>
      </c>
      <c r="AK303" s="11">
        <f t="shared" si="50"/>
        <v>1.8876308227789157E-2</v>
      </c>
      <c r="AL303" s="3">
        <v>1.6931279417930232</v>
      </c>
      <c r="AM303" s="3">
        <v>8.8490580663423107E-2</v>
      </c>
      <c r="AN303" s="3">
        <v>0.32946433341051168</v>
      </c>
      <c r="AO303" s="3">
        <v>0.10950918880569648</v>
      </c>
      <c r="AP303" s="3">
        <v>0.11619140515874657</v>
      </c>
      <c r="AQ303" s="3">
        <v>0.6987779557473256</v>
      </c>
      <c r="AR303" s="3">
        <v>3.19079835761175E-3</v>
      </c>
      <c r="AS303" s="3">
        <v>0.92559201383425138</v>
      </c>
      <c r="AT303" s="3">
        <v>3.5655782229410543E-2</v>
      </c>
    </row>
    <row r="304" spans="4:46" x14ac:dyDescent="0.2"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O304" t="s">
        <v>232</v>
      </c>
      <c r="P304" s="64">
        <v>53</v>
      </c>
      <c r="Q304" t="s">
        <v>235</v>
      </c>
      <c r="R304" s="22" t="s">
        <v>98</v>
      </c>
      <c r="S304" s="26">
        <v>44609</v>
      </c>
      <c r="T304" s="69">
        <v>44.946100000000001</v>
      </c>
      <c r="U304" s="69">
        <v>3.0318999999999998</v>
      </c>
      <c r="V304" s="69">
        <v>7.8849099999999996</v>
      </c>
      <c r="W304" s="69">
        <v>-1.239E-2</v>
      </c>
      <c r="X304" s="69">
        <v>3.3854609853575455</v>
      </c>
      <c r="Y304" s="69">
        <v>4.5728559634534003</v>
      </c>
      <c r="Z304" s="69">
        <v>11.793900000000001</v>
      </c>
      <c r="AA304" s="69">
        <v>0.12997700000000001</v>
      </c>
      <c r="AB304" s="69">
        <v>22.380800000000001</v>
      </c>
      <c r="AC304" s="69">
        <v>0.69542300000000001</v>
      </c>
      <c r="AD304" s="69">
        <f t="shared" si="45"/>
        <v>98.808936948810953</v>
      </c>
      <c r="AF304" s="11">
        <f t="shared" si="46"/>
        <v>0.73708089317653391</v>
      </c>
      <c r="AG304" s="11"/>
      <c r="AH304" s="11">
        <f t="shared" si="47"/>
        <v>0.3567184589739113</v>
      </c>
      <c r="AI304" s="11">
        <f t="shared" si="48"/>
        <v>0.12947592014334869</v>
      </c>
      <c r="AJ304" s="11">
        <f t="shared" si="49"/>
        <v>0.4864528919144</v>
      </c>
      <c r="AK304" s="11">
        <f t="shared" si="50"/>
        <v>2.7352728968340036E-2</v>
      </c>
      <c r="AL304" s="3">
        <v>1.699147033004125</v>
      </c>
      <c r="AM304" s="3">
        <v>8.6207626597680401E-2</v>
      </c>
      <c r="AN304" s="3">
        <v>0.35128999521034504</v>
      </c>
      <c r="AO304" s="3">
        <v>0.10701875949944303</v>
      </c>
      <c r="AP304" s="3">
        <v>0.13007944301540125</v>
      </c>
      <c r="AQ304" s="3">
        <v>0.66469324725621026</v>
      </c>
      <c r="AR304" s="3">
        <v>4.161445357379695E-3</v>
      </c>
      <c r="AS304" s="3">
        <v>0.9064345963307846</v>
      </c>
      <c r="AT304" s="3">
        <v>5.0967853728630948E-2</v>
      </c>
    </row>
    <row r="305" spans="4:46" x14ac:dyDescent="0.2"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O305" t="s">
        <v>232</v>
      </c>
      <c r="P305" s="64">
        <v>53</v>
      </c>
      <c r="Q305" t="s">
        <v>476</v>
      </c>
      <c r="R305" s="22" t="s">
        <v>355</v>
      </c>
      <c r="S305" s="26">
        <v>44609</v>
      </c>
      <c r="T305" s="69">
        <v>42.886200000000002</v>
      </c>
      <c r="U305" s="69">
        <v>4.5971299999999999</v>
      </c>
      <c r="V305" s="69">
        <v>8.6835000000000004</v>
      </c>
      <c r="W305" s="69">
        <v>1.0244E-2</v>
      </c>
      <c r="X305" s="69">
        <v>4.5756809428527649</v>
      </c>
      <c r="Y305" s="69">
        <v>3.9953605179947251</v>
      </c>
      <c r="Z305" s="69">
        <v>10.8856</v>
      </c>
      <c r="AA305" s="69">
        <v>0.12942999999999999</v>
      </c>
      <c r="AB305" s="69">
        <v>22.4998</v>
      </c>
      <c r="AC305" s="69">
        <v>0.54142100000000004</v>
      </c>
      <c r="AD305" s="69">
        <f t="shared" si="45"/>
        <v>98.804366460847476</v>
      </c>
      <c r="AF305" s="11">
        <f t="shared" si="46"/>
        <v>0.70372114864060309</v>
      </c>
      <c r="AG305" s="11"/>
      <c r="AH305" s="11">
        <f t="shared" si="47"/>
        <v>0.33582034421248391</v>
      </c>
      <c r="AI305" s="11">
        <f t="shared" si="48"/>
        <v>0.14365452504843348</v>
      </c>
      <c r="AJ305" s="11">
        <f t="shared" si="49"/>
        <v>0.49880446175089205</v>
      </c>
      <c r="AK305" s="11">
        <f t="shared" si="50"/>
        <v>2.1720668988190462E-2</v>
      </c>
      <c r="AL305" s="3">
        <v>1.6352836484550355</v>
      </c>
      <c r="AM305" s="3">
        <v>0.13184212082157809</v>
      </c>
      <c r="AN305" s="3">
        <v>0.39021182762483975</v>
      </c>
      <c r="AO305" s="3">
        <v>0.14589298598776418</v>
      </c>
      <c r="AP305" s="3">
        <v>0.11463406682354461</v>
      </c>
      <c r="AQ305" s="3">
        <v>0.61880352247595694</v>
      </c>
      <c r="AR305" s="3">
        <v>4.1797395304181183E-3</v>
      </c>
      <c r="AS305" s="3">
        <v>0.91912822816617612</v>
      </c>
      <c r="AT305" s="3">
        <v>4.0023860114687129E-2</v>
      </c>
    </row>
    <row r="306" spans="4:46" x14ac:dyDescent="0.2"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O306" t="s">
        <v>232</v>
      </c>
      <c r="P306" s="64">
        <v>53</v>
      </c>
      <c r="Q306" t="s">
        <v>236</v>
      </c>
      <c r="R306" s="22" t="s">
        <v>98</v>
      </c>
      <c r="S306" s="26">
        <v>44609</v>
      </c>
      <c r="T306" s="69">
        <v>45.2637</v>
      </c>
      <c r="U306" s="69">
        <v>3.11171</v>
      </c>
      <c r="V306" s="69">
        <v>7.5838900000000002</v>
      </c>
      <c r="W306" s="69">
        <v>3.1470000000000001E-3</v>
      </c>
      <c r="X306" s="69">
        <v>3.5814116557310043</v>
      </c>
      <c r="Y306" s="69">
        <v>4.374648479445483</v>
      </c>
      <c r="Z306" s="69">
        <v>11.6813</v>
      </c>
      <c r="AA306" s="69">
        <v>0.151564</v>
      </c>
      <c r="AB306" s="69">
        <v>22.692699999999999</v>
      </c>
      <c r="AC306" s="69">
        <v>0.71246100000000001</v>
      </c>
      <c r="AD306" s="69">
        <f t="shared" si="45"/>
        <v>99.156532135176491</v>
      </c>
      <c r="AF306" s="11">
        <f t="shared" si="46"/>
        <v>0.73476131976817682</v>
      </c>
      <c r="AG306" s="11"/>
      <c r="AH306" s="11">
        <f t="shared" si="47"/>
        <v>0.35165540479913354</v>
      </c>
      <c r="AI306" s="11">
        <f t="shared" si="48"/>
        <v>0.12953474661269027</v>
      </c>
      <c r="AJ306" s="11">
        <f t="shared" si="49"/>
        <v>0.49091842476122444</v>
      </c>
      <c r="AK306" s="11">
        <f t="shared" si="50"/>
        <v>2.789142382695169E-2</v>
      </c>
      <c r="AL306" s="3">
        <v>1.7070367713479273</v>
      </c>
      <c r="AM306" s="3">
        <v>8.8264041226067055E-2</v>
      </c>
      <c r="AN306" s="3">
        <v>0.33706599648602176</v>
      </c>
      <c r="AO306" s="3">
        <v>0.11294063336168896</v>
      </c>
      <c r="AP306" s="3">
        <v>0.12414184194302064</v>
      </c>
      <c r="AQ306" s="3">
        <v>0.65676330577629771</v>
      </c>
      <c r="AR306" s="3">
        <v>4.8409168491515267E-3</v>
      </c>
      <c r="AS306" s="3">
        <v>0.91685554412803649</v>
      </c>
      <c r="AT306" s="3">
        <v>5.2090948881789306E-2</v>
      </c>
    </row>
    <row r="307" spans="4:46" x14ac:dyDescent="0.2"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O307" t="s">
        <v>232</v>
      </c>
      <c r="P307" s="64">
        <v>53</v>
      </c>
      <c r="Q307" t="s">
        <v>477</v>
      </c>
      <c r="R307" s="22" t="s">
        <v>355</v>
      </c>
      <c r="S307" s="26">
        <v>44609</v>
      </c>
      <c r="T307" s="69">
        <v>44.348799999999997</v>
      </c>
      <c r="U307" s="69">
        <v>3.4485999999999999</v>
      </c>
      <c r="V307" s="69">
        <v>8.2788400000000006</v>
      </c>
      <c r="W307" s="69">
        <v>1.349E-2</v>
      </c>
      <c r="X307" s="69">
        <v>4.6515223121946114</v>
      </c>
      <c r="Y307" s="69">
        <v>3.7646697332334202</v>
      </c>
      <c r="Z307" s="69">
        <v>11.4186</v>
      </c>
      <c r="AA307" s="69">
        <v>0.118257</v>
      </c>
      <c r="AB307" s="69">
        <v>22.2895</v>
      </c>
      <c r="AC307" s="69">
        <v>0.53708699999999998</v>
      </c>
      <c r="AD307" s="69">
        <f t="shared" si="45"/>
        <v>98.869366045428023</v>
      </c>
      <c r="AF307" s="11">
        <f t="shared" si="46"/>
        <v>0.71690066409472175</v>
      </c>
      <c r="AG307" s="11"/>
      <c r="AH307" s="11">
        <f t="shared" si="47"/>
        <v>0.34907581732247073</v>
      </c>
      <c r="AI307" s="11">
        <f t="shared" si="48"/>
        <v>0.13990148424405305</v>
      </c>
      <c r="AJ307" s="11">
        <f t="shared" si="49"/>
        <v>0.4896708727914898</v>
      </c>
      <c r="AK307" s="11">
        <f t="shared" si="50"/>
        <v>2.1351825641986483E-2</v>
      </c>
      <c r="AL307" s="3">
        <v>1.6820241990513276</v>
      </c>
      <c r="AM307" s="3">
        <v>9.8375070865578326E-2</v>
      </c>
      <c r="AN307" s="3">
        <v>0.37004108761427212</v>
      </c>
      <c r="AO307" s="3">
        <v>0.14751922651312879</v>
      </c>
      <c r="AP307" s="3">
        <v>0.10743837914040782</v>
      </c>
      <c r="AQ307" s="3">
        <v>0.64563654388146086</v>
      </c>
      <c r="AR307" s="3">
        <v>3.7985335257517362E-3</v>
      </c>
      <c r="AS307" s="3">
        <v>0.90567548440762402</v>
      </c>
      <c r="AT307" s="3">
        <v>3.9491475000449153E-2</v>
      </c>
    </row>
    <row r="308" spans="4:46" x14ac:dyDescent="0.2"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O308" t="s">
        <v>232</v>
      </c>
      <c r="P308" s="64">
        <v>53</v>
      </c>
      <c r="Q308" t="s">
        <v>237</v>
      </c>
      <c r="R308" s="22" t="s">
        <v>98</v>
      </c>
      <c r="S308" s="26">
        <v>44609</v>
      </c>
      <c r="T308" s="69">
        <v>47.941400000000002</v>
      </c>
      <c r="U308" s="69">
        <v>1.1061799999999999</v>
      </c>
      <c r="V308" s="69">
        <v>4.3505900000000004</v>
      </c>
      <c r="W308" s="69">
        <v>3.2339999999999999E-3</v>
      </c>
      <c r="X308" s="69">
        <v>6.2845464800180908</v>
      </c>
      <c r="Y308" s="69">
        <v>6.8628400181343849</v>
      </c>
      <c r="Z308" s="69">
        <v>9.1277799999999996</v>
      </c>
      <c r="AA308" s="69">
        <v>0.47149000000000002</v>
      </c>
      <c r="AB308" s="69">
        <v>21.482700000000001</v>
      </c>
      <c r="AC308" s="69">
        <v>1.6773800000000001</v>
      </c>
      <c r="AD308" s="69">
        <f t="shared" si="45"/>
        <v>99.308140498152483</v>
      </c>
      <c r="AF308" s="11">
        <f t="shared" si="46"/>
        <v>0.56635923078175188</v>
      </c>
      <c r="AG308" s="11"/>
      <c r="AH308" s="11">
        <f t="shared" si="47"/>
        <v>0.26843606756223154</v>
      </c>
      <c r="AI308" s="11">
        <f t="shared" si="48"/>
        <v>0.2134088054180629</v>
      </c>
      <c r="AJ308" s="11">
        <f t="shared" si="49"/>
        <v>0.45400601717636185</v>
      </c>
      <c r="AK308" s="11">
        <f t="shared" si="50"/>
        <v>6.4149109843343752E-2</v>
      </c>
      <c r="AL308" s="3">
        <v>1.8334335056005657</v>
      </c>
      <c r="AM308" s="3">
        <v>3.1817944597108384E-2</v>
      </c>
      <c r="AN308" s="3">
        <v>0.19607973060648895</v>
      </c>
      <c r="AO308" s="3">
        <v>0.20097014485980416</v>
      </c>
      <c r="AP308" s="3">
        <v>0.19748791523157783</v>
      </c>
      <c r="AQ308" s="3">
        <v>0.52040863413044536</v>
      </c>
      <c r="AR308" s="3">
        <v>1.5270936714448164E-2</v>
      </c>
      <c r="AS308" s="3">
        <v>0.88016730922710229</v>
      </c>
      <c r="AT308" s="3">
        <v>0.12436387903245927</v>
      </c>
    </row>
    <row r="309" spans="4:46" x14ac:dyDescent="0.2"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O309" t="s">
        <v>232</v>
      </c>
      <c r="P309" s="64">
        <v>53</v>
      </c>
      <c r="Q309" t="s">
        <v>478</v>
      </c>
      <c r="R309" s="22" t="s">
        <v>355</v>
      </c>
      <c r="S309" s="26">
        <v>44609</v>
      </c>
      <c r="T309" s="69">
        <v>42.4253</v>
      </c>
      <c r="U309" s="69">
        <v>4.5492299999999997</v>
      </c>
      <c r="V309" s="69">
        <v>9.1251200000000008</v>
      </c>
      <c r="W309" s="69">
        <v>7.0540000000000004E-3</v>
      </c>
      <c r="X309" s="69">
        <v>4.4967945616716216</v>
      </c>
      <c r="Y309" s="69">
        <v>4.2448929578751473</v>
      </c>
      <c r="Z309" s="69">
        <v>10.690799999999999</v>
      </c>
      <c r="AA309" s="69">
        <v>0.11561100000000001</v>
      </c>
      <c r="AB309" s="69">
        <v>22.407599999999999</v>
      </c>
      <c r="AC309" s="69">
        <v>0.53171400000000002</v>
      </c>
      <c r="AD309" s="69">
        <f t="shared" si="45"/>
        <v>98.594116519546759</v>
      </c>
      <c r="AF309" s="11">
        <f t="shared" si="46"/>
        <v>0.69621839850762901</v>
      </c>
      <c r="AG309" s="11"/>
      <c r="AH309" s="11">
        <f t="shared" si="47"/>
        <v>0.33185659022686093</v>
      </c>
      <c r="AI309" s="11">
        <f t="shared" si="48"/>
        <v>0.14683798490780298</v>
      </c>
      <c r="AJ309" s="11">
        <f t="shared" si="49"/>
        <v>0.49984186238810974</v>
      </c>
      <c r="AK309" s="11">
        <f t="shared" si="50"/>
        <v>2.1463562477226378E-2</v>
      </c>
      <c r="AL309" s="3">
        <v>1.6219516528491069</v>
      </c>
      <c r="AM309" s="3">
        <v>0.13081054191984301</v>
      </c>
      <c r="AN309" s="3">
        <v>0.41113235870089826</v>
      </c>
      <c r="AO309" s="3">
        <v>0.14375374952228356</v>
      </c>
      <c r="AP309" s="3">
        <v>0.12211300668162353</v>
      </c>
      <c r="AQ309" s="3">
        <v>0.60932369278246423</v>
      </c>
      <c r="AR309" s="3">
        <v>3.7432676428222531E-3</v>
      </c>
      <c r="AS309" s="3">
        <v>0.91776236593458327</v>
      </c>
      <c r="AT309" s="3">
        <v>3.9409363966375566E-2</v>
      </c>
    </row>
    <row r="310" spans="4:46" x14ac:dyDescent="0.2"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O310" t="s">
        <v>232</v>
      </c>
      <c r="P310" s="64">
        <v>53</v>
      </c>
      <c r="Q310" t="s">
        <v>238</v>
      </c>
      <c r="R310" s="22" t="s">
        <v>98</v>
      </c>
      <c r="S310" s="26">
        <v>44609</v>
      </c>
      <c r="T310" s="69">
        <v>44.246699999999997</v>
      </c>
      <c r="U310" s="69">
        <v>3.51539</v>
      </c>
      <c r="V310" s="69">
        <v>8.4989299999999997</v>
      </c>
      <c r="W310" s="69">
        <v>1.4916E-2</v>
      </c>
      <c r="X310" s="69">
        <v>2.7962555387021952</v>
      </c>
      <c r="Y310" s="69">
        <v>4.4509108637762456</v>
      </c>
      <c r="Z310" s="69">
        <v>12.328099999999999</v>
      </c>
      <c r="AA310" s="69">
        <v>0.107529</v>
      </c>
      <c r="AB310" s="69">
        <v>22.4986</v>
      </c>
      <c r="AC310" s="69">
        <v>0.51955899999999999</v>
      </c>
      <c r="AD310" s="69">
        <f t="shared" si="45"/>
        <v>98.976890402478432</v>
      </c>
      <c r="AF310" s="11">
        <f t="shared" si="46"/>
        <v>0.76368119344187535</v>
      </c>
      <c r="AG310" s="11"/>
      <c r="AH310" s="11">
        <f t="shared" si="47"/>
        <v>0.37304089714111405</v>
      </c>
      <c r="AI310" s="11">
        <f t="shared" si="48"/>
        <v>0.11728477939806801</v>
      </c>
      <c r="AJ310" s="11">
        <f t="shared" si="49"/>
        <v>0.48922972239962725</v>
      </c>
      <c r="AK310" s="11">
        <f t="shared" si="50"/>
        <v>2.0444601061190525E-2</v>
      </c>
      <c r="AL310" s="3">
        <v>1.6669397304355058</v>
      </c>
      <c r="AM310" s="3">
        <v>9.9610333206457416E-2</v>
      </c>
      <c r="AN310" s="3">
        <v>0.37734044493375368</v>
      </c>
      <c r="AO310" s="3">
        <v>8.8088460691590528E-2</v>
      </c>
      <c r="AP310" s="3">
        <v>0.12617406868629208</v>
      </c>
      <c r="AQ310" s="3">
        <v>0.69240474987305134</v>
      </c>
      <c r="AR310" s="3">
        <v>3.430862862474605E-3</v>
      </c>
      <c r="AS310" s="3">
        <v>0.90806393123281515</v>
      </c>
      <c r="AT310" s="3">
        <v>3.7947418078058695E-2</v>
      </c>
    </row>
    <row r="311" spans="4:46" x14ac:dyDescent="0.2"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O311" t="s">
        <v>232</v>
      </c>
      <c r="P311" s="64">
        <v>53</v>
      </c>
      <c r="Q311" t="s">
        <v>479</v>
      </c>
      <c r="R311" s="22" t="s">
        <v>355</v>
      </c>
      <c r="S311" s="26">
        <v>44609</v>
      </c>
      <c r="T311" s="69">
        <v>47.672899999999998</v>
      </c>
      <c r="U311" s="69">
        <v>2.6126900000000002</v>
      </c>
      <c r="V311" s="69">
        <v>4.8776000000000002</v>
      </c>
      <c r="W311" s="69">
        <v>8.5970000000000005E-3</v>
      </c>
      <c r="X311" s="69">
        <v>5.2235524500497021</v>
      </c>
      <c r="Y311" s="69">
        <v>2.619091081082555</v>
      </c>
      <c r="Z311" s="69">
        <v>13.1098</v>
      </c>
      <c r="AA311" s="69">
        <v>0.12648999999999999</v>
      </c>
      <c r="AB311" s="69">
        <v>22.382899999999999</v>
      </c>
      <c r="AC311" s="69">
        <v>0.42803200000000002</v>
      </c>
      <c r="AD311" s="69">
        <f t="shared" si="45"/>
        <v>99.061652531132268</v>
      </c>
      <c r="AF311" s="11">
        <f t="shared" si="46"/>
        <v>0.7551044953508278</v>
      </c>
      <c r="AG311" s="11"/>
      <c r="AH311" s="11">
        <f t="shared" si="47"/>
        <v>0.38473633077183628</v>
      </c>
      <c r="AI311" s="11">
        <f t="shared" si="48"/>
        <v>0.12688650300666263</v>
      </c>
      <c r="AJ311" s="11">
        <f t="shared" si="49"/>
        <v>0.47204187652326018</v>
      </c>
      <c r="AK311" s="11">
        <f t="shared" si="50"/>
        <v>1.6335289698240919E-2</v>
      </c>
      <c r="AL311" s="3">
        <v>1.7958340027850626</v>
      </c>
      <c r="AM311" s="3">
        <v>7.402431031903299E-2</v>
      </c>
      <c r="AN311" s="3">
        <v>0.21653639084702514</v>
      </c>
      <c r="AO311" s="3">
        <v>0.16453705901464402</v>
      </c>
      <c r="AP311" s="3">
        <v>7.4238197615956056E-2</v>
      </c>
      <c r="AQ311" s="3">
        <v>0.73623348014739942</v>
      </c>
      <c r="AR311" s="3">
        <v>4.0354275200716345E-3</v>
      </c>
      <c r="AS311" s="3">
        <v>0.90330183487176197</v>
      </c>
      <c r="AT311" s="3">
        <v>3.1259296879046529E-2</v>
      </c>
    </row>
    <row r="312" spans="4:46" x14ac:dyDescent="0.2"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O312" t="s">
        <v>232</v>
      </c>
      <c r="P312" s="64">
        <v>53</v>
      </c>
      <c r="Q312" t="s">
        <v>239</v>
      </c>
      <c r="R312" s="22" t="s">
        <v>98</v>
      </c>
      <c r="S312" s="26">
        <v>44609</v>
      </c>
      <c r="T312" s="69">
        <v>45.0869</v>
      </c>
      <c r="U312" s="69">
        <v>2.7220300000000002</v>
      </c>
      <c r="V312" s="69">
        <v>7.5335999999999999</v>
      </c>
      <c r="W312" s="69">
        <v>6.6677E-2</v>
      </c>
      <c r="X312" s="69">
        <v>3.4427271081483113</v>
      </c>
      <c r="Y312" s="69">
        <v>4.4426745831579417</v>
      </c>
      <c r="Z312" s="69">
        <v>12.0646</v>
      </c>
      <c r="AA312" s="69">
        <v>0.13048499999999999</v>
      </c>
      <c r="AB312" s="69">
        <v>22.267900000000001</v>
      </c>
      <c r="AC312" s="69">
        <v>0.63464399999999999</v>
      </c>
      <c r="AD312" s="69">
        <f t="shared" si="45"/>
        <v>98.392237691306235</v>
      </c>
      <c r="AF312" s="11">
        <f t="shared" si="46"/>
        <v>0.74298853469221959</v>
      </c>
      <c r="AG312" s="11"/>
      <c r="AH312" s="11">
        <f t="shared" si="47"/>
        <v>0.36405563014602066</v>
      </c>
      <c r="AI312" s="11">
        <f t="shared" si="48"/>
        <v>0.12816940152665418</v>
      </c>
      <c r="AJ312" s="11">
        <f t="shared" si="49"/>
        <v>0.48287100473581906</v>
      </c>
      <c r="AK312" s="11">
        <f t="shared" si="50"/>
        <v>2.4903963591506113E-2</v>
      </c>
      <c r="AL312" s="3">
        <v>1.7107941261219621</v>
      </c>
      <c r="AM312" s="3">
        <v>7.7684101973896677E-2</v>
      </c>
      <c r="AN312" s="3">
        <v>0.33688372056412852</v>
      </c>
      <c r="AO312" s="3">
        <v>0.10923281485396399</v>
      </c>
      <c r="AP312" s="3">
        <v>0.12684521138227892</v>
      </c>
      <c r="AQ312" s="3">
        <v>0.68247253707629651</v>
      </c>
      <c r="AR312" s="3">
        <v>4.1932108830996838E-3</v>
      </c>
      <c r="AS312" s="3">
        <v>0.90520835936654964</v>
      </c>
      <c r="AT312" s="3">
        <v>4.6685917777823632E-2</v>
      </c>
    </row>
    <row r="313" spans="4:46" x14ac:dyDescent="0.2"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O313" t="s">
        <v>232</v>
      </c>
      <c r="P313" s="64">
        <v>53</v>
      </c>
      <c r="Q313" t="s">
        <v>480</v>
      </c>
      <c r="R313" s="22" t="s">
        <v>355</v>
      </c>
      <c r="S313" s="26">
        <v>44609</v>
      </c>
      <c r="T313" s="69">
        <v>43.599899999999998</v>
      </c>
      <c r="U313" s="69">
        <v>3.69204</v>
      </c>
      <c r="V313" s="69">
        <v>8.5791400000000007</v>
      </c>
      <c r="W313" s="69">
        <v>0.225739</v>
      </c>
      <c r="X313" s="69">
        <v>4.1078641229518214</v>
      </c>
      <c r="Y313" s="69">
        <v>3.8804735310078193</v>
      </c>
      <c r="Z313" s="69">
        <v>11.6248</v>
      </c>
      <c r="AA313" s="69">
        <v>0.10204000000000001</v>
      </c>
      <c r="AB313" s="69">
        <v>22.453399999999998</v>
      </c>
      <c r="AC313" s="69">
        <v>0.51721099999999998</v>
      </c>
      <c r="AD313" s="69">
        <f t="shared" si="45"/>
        <v>98.782607653959644</v>
      </c>
      <c r="AF313" s="11">
        <f t="shared" si="46"/>
        <v>0.73169720341006994</v>
      </c>
      <c r="AG313" s="11"/>
      <c r="AH313" s="11">
        <f t="shared" si="47"/>
        <v>0.3549190587309724</v>
      </c>
      <c r="AI313" s="11">
        <f t="shared" si="48"/>
        <v>0.13191350884862718</v>
      </c>
      <c r="AJ313" s="11">
        <f t="shared" si="49"/>
        <v>0.49263241601946789</v>
      </c>
      <c r="AK313" s="11">
        <f t="shared" si="50"/>
        <v>2.0535016400932509E-2</v>
      </c>
      <c r="AL313" s="3">
        <v>1.6559542564819747</v>
      </c>
      <c r="AM313" s="3">
        <v>0.10546809652940015</v>
      </c>
      <c r="AN313" s="3">
        <v>0.38400483312664524</v>
      </c>
      <c r="AO313" s="3">
        <v>0.1304614088150895</v>
      </c>
      <c r="AP313" s="3">
        <v>0.11089954563933546</v>
      </c>
      <c r="AQ313" s="3">
        <v>0.65822323744394484</v>
      </c>
      <c r="AR313" s="3">
        <v>3.2822528373807904E-3</v>
      </c>
      <c r="AS313" s="3">
        <v>0.91362268597685015</v>
      </c>
      <c r="AT313" s="3">
        <v>3.8083683149379315E-2</v>
      </c>
    </row>
    <row r="314" spans="4:46" x14ac:dyDescent="0.2"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O314" t="s">
        <v>232</v>
      </c>
      <c r="P314" s="64">
        <v>53</v>
      </c>
      <c r="Q314" t="s">
        <v>240</v>
      </c>
      <c r="R314" s="22" t="s">
        <v>98</v>
      </c>
      <c r="S314" s="26">
        <v>44609</v>
      </c>
      <c r="T314" s="69">
        <v>46.077399999999997</v>
      </c>
      <c r="U314" s="69">
        <v>2.3428900000000001</v>
      </c>
      <c r="V314" s="69">
        <v>6.1144299999999996</v>
      </c>
      <c r="W314" s="69">
        <v>6.3564999999999997E-2</v>
      </c>
      <c r="X314" s="69">
        <v>4.0374212912041054</v>
      </c>
      <c r="Y314" s="69">
        <v>5.1394828615700527</v>
      </c>
      <c r="Z314" s="69">
        <v>11.2118</v>
      </c>
      <c r="AA314" s="69">
        <v>0.21281</v>
      </c>
      <c r="AB314" s="69">
        <v>22.426200000000001</v>
      </c>
      <c r="AC314" s="69">
        <v>0.95257499999999995</v>
      </c>
      <c r="AD314" s="69">
        <f t="shared" si="45"/>
        <v>98.578574152774138</v>
      </c>
      <c r="AF314" s="11">
        <f t="shared" si="46"/>
        <v>0.69766807966780708</v>
      </c>
      <c r="AG314" s="11"/>
      <c r="AH314" s="11">
        <f t="shared" si="47"/>
        <v>0.33422299963706853</v>
      </c>
      <c r="AI314" s="11">
        <f t="shared" si="48"/>
        <v>0.14843817060931697</v>
      </c>
      <c r="AJ314" s="11">
        <f t="shared" si="49"/>
        <v>0.4804118626152003</v>
      </c>
      <c r="AK314" s="11">
        <f t="shared" si="50"/>
        <v>3.692696713841416E-2</v>
      </c>
      <c r="AL314" s="3">
        <v>1.7543900461134776</v>
      </c>
      <c r="AM314" s="3">
        <v>6.7093732966841721E-2</v>
      </c>
      <c r="AN314" s="3">
        <v>0.27436218926288364</v>
      </c>
      <c r="AO314" s="3">
        <v>0.12854210564909149</v>
      </c>
      <c r="AP314" s="3">
        <v>0.14724474705013119</v>
      </c>
      <c r="AQ314" s="3">
        <v>0.63641207223135254</v>
      </c>
      <c r="AR314" s="3">
        <v>6.8622883182678455E-3</v>
      </c>
      <c r="AS314" s="3">
        <v>0.91477818505448527</v>
      </c>
      <c r="AT314" s="3">
        <v>7.0314633353469408E-2</v>
      </c>
    </row>
    <row r="315" spans="4:46" x14ac:dyDescent="0.2"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O315" t="s">
        <v>232</v>
      </c>
      <c r="P315" s="64">
        <v>53</v>
      </c>
      <c r="Q315" t="s">
        <v>481</v>
      </c>
      <c r="R315" s="22" t="s">
        <v>355</v>
      </c>
      <c r="S315" s="26">
        <v>44609</v>
      </c>
      <c r="T315" s="69">
        <v>46.970599999999997</v>
      </c>
      <c r="U315" s="69">
        <v>2.75427</v>
      </c>
      <c r="V315" s="69">
        <v>4.9833400000000001</v>
      </c>
      <c r="W315" s="69">
        <v>2.1510000000000001E-3</v>
      </c>
      <c r="X315" s="69">
        <v>4.7301476384929</v>
      </c>
      <c r="Y315" s="69">
        <v>3.2389758915036104</v>
      </c>
      <c r="Z315" s="69">
        <v>12.9001</v>
      </c>
      <c r="AA315" s="69">
        <v>0.124291</v>
      </c>
      <c r="AB315" s="69">
        <v>22.5517</v>
      </c>
      <c r="AC315" s="69">
        <v>0.4113</v>
      </c>
      <c r="AD315" s="69">
        <f t="shared" si="45"/>
        <v>98.666875529996489</v>
      </c>
      <c r="AF315" s="11">
        <f t="shared" si="46"/>
        <v>0.75052954549756312</v>
      </c>
      <c r="AG315" s="11"/>
      <c r="AH315" s="11">
        <f t="shared" si="47"/>
        <v>0.37942043727574731</v>
      </c>
      <c r="AI315" s="11">
        <f t="shared" si="48"/>
        <v>0.12819327482202331</v>
      </c>
      <c r="AJ315" s="11">
        <f t="shared" si="49"/>
        <v>0.47665479920011605</v>
      </c>
      <c r="AK315" s="11">
        <f t="shared" si="50"/>
        <v>1.5731488702113362E-2</v>
      </c>
      <c r="AL315" s="3">
        <v>1.7791537996279045</v>
      </c>
      <c r="AM315" s="3">
        <v>7.8466767902991633E-2</v>
      </c>
      <c r="AN315" s="3">
        <v>0.22245286137742679</v>
      </c>
      <c r="AO315" s="3">
        <v>0.14981842680159127</v>
      </c>
      <c r="AP315" s="3">
        <v>9.2316068090776568E-2</v>
      </c>
      <c r="AQ315" s="3">
        <v>0.72845937914093029</v>
      </c>
      <c r="AR315" s="3">
        <v>3.9871796736924226E-3</v>
      </c>
      <c r="AS315" s="3">
        <v>0.91514221422267072</v>
      </c>
      <c r="AT315" s="3">
        <v>3.0203303162015967E-2</v>
      </c>
    </row>
    <row r="316" spans="4:46" x14ac:dyDescent="0.2"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O316" t="s">
        <v>232</v>
      </c>
      <c r="P316" s="64">
        <v>53</v>
      </c>
      <c r="Q316" t="s">
        <v>241</v>
      </c>
      <c r="R316" s="22" t="s">
        <v>98</v>
      </c>
      <c r="S316" s="26">
        <v>44609</v>
      </c>
      <c r="T316" s="69">
        <v>43.8521</v>
      </c>
      <c r="U316" s="69">
        <v>3.1243400000000001</v>
      </c>
      <c r="V316" s="69">
        <v>8.1972699999999996</v>
      </c>
      <c r="W316" s="69">
        <v>1.6626999999999999E-2</v>
      </c>
      <c r="X316" s="69">
        <v>4.2026316476318835</v>
      </c>
      <c r="Y316" s="69">
        <v>6.0194666011806861</v>
      </c>
      <c r="Z316" s="69">
        <v>9.9055</v>
      </c>
      <c r="AA316" s="69">
        <v>0.26169399999999998</v>
      </c>
      <c r="AB316" s="69">
        <v>22.424199999999999</v>
      </c>
      <c r="AC316" s="69">
        <v>0.95803700000000003</v>
      </c>
      <c r="AD316" s="69">
        <f t="shared" si="45"/>
        <v>98.961866248812584</v>
      </c>
      <c r="AF316" s="11">
        <f t="shared" si="46"/>
        <v>0.64737979665948486</v>
      </c>
      <c r="AG316" s="11"/>
      <c r="AH316" s="11">
        <f t="shared" si="47"/>
        <v>0.30190656891526435</v>
      </c>
      <c r="AI316" s="11">
        <f t="shared" si="48"/>
        <v>0.16897607838845888</v>
      </c>
      <c r="AJ316" s="11">
        <f t="shared" si="49"/>
        <v>0.49114548908653916</v>
      </c>
      <c r="AK316" s="11">
        <f t="shared" si="50"/>
        <v>3.7971863609737658E-2</v>
      </c>
      <c r="AL316" s="3">
        <v>1.6741277323996437</v>
      </c>
      <c r="AM316" s="3">
        <v>8.9711548215451964E-2</v>
      </c>
      <c r="AN316" s="3">
        <v>0.36880561777717163</v>
      </c>
      <c r="AO316" s="3">
        <v>0.13415988366833487</v>
      </c>
      <c r="AP316" s="3">
        <v>0.17291728291870781</v>
      </c>
      <c r="AQ316" s="3">
        <v>0.56376677167280542</v>
      </c>
      <c r="AR316" s="3">
        <v>8.4611754413142278E-3</v>
      </c>
      <c r="AS316" s="3">
        <v>0.91714303467737401</v>
      </c>
      <c r="AT316" s="3">
        <v>7.0906953229196643E-2</v>
      </c>
    </row>
    <row r="317" spans="4:46" x14ac:dyDescent="0.2"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O317" t="s">
        <v>232</v>
      </c>
      <c r="P317" s="64">
        <v>53</v>
      </c>
      <c r="Q317" t="s">
        <v>482</v>
      </c>
      <c r="R317" s="22" t="s">
        <v>355</v>
      </c>
      <c r="S317" s="26">
        <v>44609</v>
      </c>
      <c r="T317" s="69">
        <v>47.158799999999999</v>
      </c>
      <c r="U317" s="69">
        <v>2.8473700000000002</v>
      </c>
      <c r="V317" s="69">
        <v>5.1302099999999999</v>
      </c>
      <c r="W317" s="69">
        <v>7.7850000000000003E-3</v>
      </c>
      <c r="X317" s="69">
        <v>5.5828572784735231</v>
      </c>
      <c r="Y317" s="69">
        <v>2.455550709120133</v>
      </c>
      <c r="Z317" s="69">
        <v>12.751099999999999</v>
      </c>
      <c r="AA317" s="69">
        <v>0.14905199999999999</v>
      </c>
      <c r="AB317" s="69">
        <v>22.223700000000001</v>
      </c>
      <c r="AC317" s="69">
        <v>0.43995800000000002</v>
      </c>
      <c r="AD317" s="69">
        <f t="shared" si="45"/>
        <v>98.746382987593663</v>
      </c>
      <c r="AF317" s="11">
        <f t="shared" si="46"/>
        <v>0.74472642129169364</v>
      </c>
      <c r="AG317" s="11"/>
      <c r="AH317" s="11">
        <f t="shared" si="47"/>
        <v>0.37782185105732741</v>
      </c>
      <c r="AI317" s="11">
        <f t="shared" si="48"/>
        <v>0.13201681937485218</v>
      </c>
      <c r="AJ317" s="11">
        <f t="shared" si="49"/>
        <v>0.47320881568304385</v>
      </c>
      <c r="AK317" s="11">
        <f t="shared" si="50"/>
        <v>1.6952513884776518E-2</v>
      </c>
      <c r="AL317" s="3">
        <v>1.7853045759026327</v>
      </c>
      <c r="AM317" s="3">
        <v>8.1074699073857365E-2</v>
      </c>
      <c r="AN317" s="3">
        <v>0.228883669924836</v>
      </c>
      <c r="AO317" s="3">
        <v>0.17672958176946477</v>
      </c>
      <c r="AP317" s="3">
        <v>6.9948866045442676E-2</v>
      </c>
      <c r="AQ317" s="3">
        <v>0.71965127993486344</v>
      </c>
      <c r="AR317" s="3">
        <v>4.7788799446419842E-3</v>
      </c>
      <c r="AS317" s="3">
        <v>0.90133836603085193</v>
      </c>
      <c r="AT317" s="3">
        <v>3.2290081373408601E-2</v>
      </c>
    </row>
    <row r="318" spans="4:46" x14ac:dyDescent="0.2"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O318" t="s">
        <v>232</v>
      </c>
      <c r="P318" s="64">
        <v>53</v>
      </c>
      <c r="Q318" t="s">
        <v>242</v>
      </c>
      <c r="R318" s="22" t="s">
        <v>98</v>
      </c>
      <c r="S318" s="26">
        <v>44609</v>
      </c>
      <c r="T318" s="69">
        <v>45.965400000000002</v>
      </c>
      <c r="U318" s="69">
        <v>2.5049899999999998</v>
      </c>
      <c r="V318" s="69">
        <v>6.4953099999999999</v>
      </c>
      <c r="W318" s="69">
        <v>0.20801900000000001</v>
      </c>
      <c r="X318" s="69">
        <v>3.6867868618213997</v>
      </c>
      <c r="Y318" s="69">
        <v>3.5366535834080768</v>
      </c>
      <c r="Z318" s="69">
        <v>12.763299999999999</v>
      </c>
      <c r="AA318" s="69">
        <v>0.105115</v>
      </c>
      <c r="AB318" s="69">
        <v>22.649100000000001</v>
      </c>
      <c r="AC318" s="69">
        <v>0.48450799999999999</v>
      </c>
      <c r="AD318" s="69">
        <f t="shared" si="45"/>
        <v>98.399182445229471</v>
      </c>
      <c r="AF318" s="11">
        <f t="shared" si="46"/>
        <v>0.76812238130218746</v>
      </c>
      <c r="AG318" s="11"/>
      <c r="AH318" s="11">
        <f t="shared" si="47"/>
        <v>0.38006347600601004</v>
      </c>
      <c r="AI318" s="11">
        <f t="shared" si="48"/>
        <v>0.11651015932624248</v>
      </c>
      <c r="AJ318" s="11">
        <f t="shared" si="49"/>
        <v>0.48466443166201523</v>
      </c>
      <c r="AK318" s="11">
        <f t="shared" si="50"/>
        <v>1.8761933005732246E-2</v>
      </c>
      <c r="AL318" s="3">
        <v>1.7416262779448819</v>
      </c>
      <c r="AM318" s="3">
        <v>7.1387436899056939E-2</v>
      </c>
      <c r="AN318" s="3">
        <v>0.29003733183523167</v>
      </c>
      <c r="AO318" s="3">
        <v>0.11680867771476501</v>
      </c>
      <c r="AP318" s="3">
        <v>0.10083206149422784</v>
      </c>
      <c r="AQ318" s="3">
        <v>0.7209610130050772</v>
      </c>
      <c r="AR318" s="3">
        <v>3.3730855761659653E-3</v>
      </c>
      <c r="AS318" s="3">
        <v>0.91938368635309475</v>
      </c>
      <c r="AT318" s="3">
        <v>3.5590429177499321E-2</v>
      </c>
    </row>
    <row r="319" spans="4:46" x14ac:dyDescent="0.2"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O319" t="s">
        <v>232</v>
      </c>
      <c r="P319" s="64">
        <v>53</v>
      </c>
      <c r="Q319" t="s">
        <v>483</v>
      </c>
      <c r="R319" s="22" t="s">
        <v>355</v>
      </c>
      <c r="S319" s="26">
        <v>44609</v>
      </c>
      <c r="T319" s="69">
        <v>43.404800000000002</v>
      </c>
      <c r="U319" s="69">
        <v>3.5693999999999999</v>
      </c>
      <c r="V319" s="69">
        <v>8.3233800000000002</v>
      </c>
      <c r="W319" s="69">
        <v>2.4962000000000002E-2</v>
      </c>
      <c r="X319" s="69">
        <v>3.892399888103081</v>
      </c>
      <c r="Y319" s="69">
        <v>4.8339953393793937</v>
      </c>
      <c r="Z319" s="69">
        <v>11.3764</v>
      </c>
      <c r="AA319" s="69">
        <v>0.11937399999999999</v>
      </c>
      <c r="AB319" s="69">
        <v>22.152799999999999</v>
      </c>
      <c r="AC319" s="69">
        <v>0.54153600000000002</v>
      </c>
      <c r="AD319" s="69">
        <f t="shared" si="45"/>
        <v>98.239047227482473</v>
      </c>
      <c r="AF319" s="11">
        <f t="shared" si="46"/>
        <v>0.71104884512445832</v>
      </c>
      <c r="AG319" s="11"/>
      <c r="AH319" s="11">
        <f t="shared" si="47"/>
        <v>0.34799936329447767</v>
      </c>
      <c r="AI319" s="11">
        <f t="shared" si="48"/>
        <v>0.1434920178944962</v>
      </c>
      <c r="AJ319" s="11">
        <f t="shared" si="49"/>
        <v>0.48696669932538406</v>
      </c>
      <c r="AK319" s="11">
        <f t="shared" si="50"/>
        <v>2.1541919485642054E-2</v>
      </c>
      <c r="AL319" s="3">
        <v>1.6592886456178897</v>
      </c>
      <c r="AM319" s="3">
        <v>0.10262927691178833</v>
      </c>
      <c r="AN319" s="3">
        <v>0.37498508788709423</v>
      </c>
      <c r="AO319" s="3">
        <v>0.12442417930857934</v>
      </c>
      <c r="AP319" s="3">
        <v>0.13905051703503096</v>
      </c>
      <c r="AQ319" s="3">
        <v>0.6483565661308216</v>
      </c>
      <c r="AR319" s="3">
        <v>3.8648502248483469E-3</v>
      </c>
      <c r="AS319" s="3">
        <v>0.90726619154040422</v>
      </c>
      <c r="AT319" s="3">
        <v>4.0134685343544002E-2</v>
      </c>
    </row>
    <row r="320" spans="4:46" x14ac:dyDescent="0.2"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O320" t="s">
        <v>232</v>
      </c>
      <c r="P320" s="64">
        <v>53</v>
      </c>
      <c r="Q320" t="s">
        <v>243</v>
      </c>
      <c r="R320" s="22" t="s">
        <v>98</v>
      </c>
      <c r="S320" s="26">
        <v>44609</v>
      </c>
      <c r="T320" s="69">
        <v>45.933599999999998</v>
      </c>
      <c r="U320" s="69">
        <v>2.05301</v>
      </c>
      <c r="V320" s="69">
        <v>6.1189799999999996</v>
      </c>
      <c r="W320" s="69">
        <v>8.6569999999999998E-3</v>
      </c>
      <c r="X320" s="69">
        <v>4.888984628442631</v>
      </c>
      <c r="Y320" s="69">
        <v>5.9988936164509141</v>
      </c>
      <c r="Z320" s="69">
        <v>9.9704800000000002</v>
      </c>
      <c r="AA320" s="69">
        <v>0.27562799999999998</v>
      </c>
      <c r="AB320" s="69">
        <v>22.2502</v>
      </c>
      <c r="AC320" s="69">
        <v>1.15421</v>
      </c>
      <c r="AD320" s="69">
        <f t="shared" si="45"/>
        <v>98.65264324489354</v>
      </c>
      <c r="AF320" s="11">
        <f t="shared" si="46"/>
        <v>0.63342941240922213</v>
      </c>
      <c r="AG320" s="11"/>
      <c r="AH320" s="11">
        <f t="shared" si="47"/>
        <v>0.29863030530024076</v>
      </c>
      <c r="AI320" s="11">
        <f t="shared" si="48"/>
        <v>0.17750951602196974</v>
      </c>
      <c r="AJ320" s="11">
        <f t="shared" si="49"/>
        <v>0.47890433895623447</v>
      </c>
      <c r="AK320" s="11">
        <f t="shared" si="50"/>
        <v>4.495583972155507E-2</v>
      </c>
      <c r="AL320" s="3">
        <v>1.7588387362430744</v>
      </c>
      <c r="AM320" s="3">
        <v>5.91259960838093E-2</v>
      </c>
      <c r="AN320" s="3">
        <v>0.27612432311755963</v>
      </c>
      <c r="AO320" s="3">
        <v>0.1565371278202273</v>
      </c>
      <c r="AP320" s="3">
        <v>0.1728418462808238</v>
      </c>
      <c r="AQ320" s="3">
        <v>0.56916276724769621</v>
      </c>
      <c r="AR320" s="3">
        <v>8.9383552479810231E-3</v>
      </c>
      <c r="AS320" s="3">
        <v>0.91274902101183153</v>
      </c>
      <c r="AT320" s="3">
        <v>8.5681826946997261E-2</v>
      </c>
    </row>
    <row r="321" spans="4:46" x14ac:dyDescent="0.2"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O321" t="s">
        <v>232</v>
      </c>
      <c r="P321" s="64">
        <v>53</v>
      </c>
      <c r="Q321" t="s">
        <v>484</v>
      </c>
      <c r="R321" s="22" t="s">
        <v>355</v>
      </c>
      <c r="S321" s="26">
        <v>44609</v>
      </c>
      <c r="T321" s="69">
        <v>41.986800000000002</v>
      </c>
      <c r="U321" s="69">
        <v>4.6983300000000003</v>
      </c>
      <c r="V321" s="69">
        <v>9.2931600000000003</v>
      </c>
      <c r="W321" s="69">
        <v>6.9750000000000003E-3</v>
      </c>
      <c r="X321" s="69">
        <v>4.0478871427311436</v>
      </c>
      <c r="Y321" s="69">
        <v>4.6383698056872902</v>
      </c>
      <c r="Z321" s="69">
        <v>10.643599999999999</v>
      </c>
      <c r="AA321" s="69">
        <v>0.117771</v>
      </c>
      <c r="AB321" s="69">
        <v>22.396100000000001</v>
      </c>
      <c r="AC321" s="69">
        <v>0.56516</v>
      </c>
      <c r="AD321" s="69">
        <f t="shared" si="45"/>
        <v>98.394152948418451</v>
      </c>
      <c r="AF321" s="11">
        <f t="shared" si="46"/>
        <v>0.69770595355937204</v>
      </c>
      <c r="AG321" s="11"/>
      <c r="AH321" s="11">
        <f t="shared" si="47"/>
        <v>0.33104842128511885</v>
      </c>
      <c r="AI321" s="11">
        <f t="shared" si="48"/>
        <v>0.14551378840934434</v>
      </c>
      <c r="AJ321" s="11">
        <f t="shared" si="49"/>
        <v>0.50057875688138165</v>
      </c>
      <c r="AK321" s="11">
        <f t="shared" si="50"/>
        <v>2.2859033424155215E-2</v>
      </c>
      <c r="AL321" s="3">
        <v>1.6086257796142609</v>
      </c>
      <c r="AM321" s="3">
        <v>0.13538720830277107</v>
      </c>
      <c r="AN321" s="3">
        <v>0.41960026643020637</v>
      </c>
      <c r="AO321" s="3">
        <v>0.12968023687745844</v>
      </c>
      <c r="AP321" s="3">
        <v>0.13371798317323155</v>
      </c>
      <c r="AQ321" s="3">
        <v>0.60793293301726392</v>
      </c>
      <c r="AR321" s="3">
        <v>3.8213722939504126E-3</v>
      </c>
      <c r="AS321" s="3">
        <v>0.91925619429230543</v>
      </c>
      <c r="AT321" s="3">
        <v>4.1978025998552104E-2</v>
      </c>
    </row>
    <row r="322" spans="4:46" x14ac:dyDescent="0.2"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O322" t="s">
        <v>232</v>
      </c>
      <c r="P322" s="64">
        <v>53</v>
      </c>
      <c r="Q322" t="s">
        <v>244</v>
      </c>
      <c r="R322" s="22" t="s">
        <v>98</v>
      </c>
      <c r="S322" s="26">
        <v>44609</v>
      </c>
      <c r="T322" s="69">
        <v>46.429200000000002</v>
      </c>
      <c r="U322" s="69">
        <v>2.35012</v>
      </c>
      <c r="V322" s="69">
        <v>6.3047899999999997</v>
      </c>
      <c r="W322" s="69">
        <v>3.3567E-2</v>
      </c>
      <c r="X322" s="69">
        <v>4.5077003370733575</v>
      </c>
      <c r="Y322" s="69">
        <v>5.1721331369015688</v>
      </c>
      <c r="Z322" s="69">
        <v>10.932700000000001</v>
      </c>
      <c r="AA322" s="69">
        <v>0.21935399999999999</v>
      </c>
      <c r="AB322" s="69">
        <v>22.3109</v>
      </c>
      <c r="AC322" s="69">
        <v>1.0626800000000001</v>
      </c>
      <c r="AD322" s="69">
        <f t="shared" si="45"/>
        <v>99.323144473974921</v>
      </c>
      <c r="AF322" s="11">
        <f t="shared" si="46"/>
        <v>0.68025186143156879</v>
      </c>
      <c r="AG322" s="11"/>
      <c r="AH322" s="11">
        <f t="shared" si="47"/>
        <v>0.32527086357483465</v>
      </c>
      <c r="AI322" s="11">
        <f t="shared" si="48"/>
        <v>0.15659900354815773</v>
      </c>
      <c r="AJ322" s="11">
        <f t="shared" si="49"/>
        <v>0.47701480965613724</v>
      </c>
      <c r="AK322" s="11">
        <f t="shared" si="50"/>
        <v>4.1115323220870373E-2</v>
      </c>
      <c r="AL322" s="3">
        <v>1.7564363057778036</v>
      </c>
      <c r="AM322" s="3">
        <v>6.6868735561619402E-2</v>
      </c>
      <c r="AN322" s="3">
        <v>0.28108775272617154</v>
      </c>
      <c r="AO322" s="3">
        <v>0.142593389891086</v>
      </c>
      <c r="AP322" s="3">
        <v>0.14722891081378797</v>
      </c>
      <c r="AQ322" s="3">
        <v>0.61658579287296378</v>
      </c>
      <c r="AR322" s="3">
        <v>7.0278988631614888E-3</v>
      </c>
      <c r="AS322" s="3">
        <v>0.90423271052160292</v>
      </c>
      <c r="AT322" s="3">
        <v>7.7938502971804102E-2</v>
      </c>
    </row>
    <row r="323" spans="4:46" x14ac:dyDescent="0.2"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O323" t="s">
        <v>232</v>
      </c>
      <c r="P323" s="64">
        <v>53</v>
      </c>
      <c r="Q323" t="s">
        <v>485</v>
      </c>
      <c r="R323" s="22" t="s">
        <v>355</v>
      </c>
      <c r="S323" s="26">
        <v>44609</v>
      </c>
      <c r="T323" s="69">
        <v>45.000999999999998</v>
      </c>
      <c r="U323" s="69">
        <v>3.14636</v>
      </c>
      <c r="V323" s="69">
        <v>7.5110799999999998</v>
      </c>
      <c r="W323" s="69">
        <v>0.34436600000000001</v>
      </c>
      <c r="X323" s="69">
        <v>4.0706190907579094</v>
      </c>
      <c r="Y323" s="69">
        <v>3.4209786492475258</v>
      </c>
      <c r="Z323" s="69">
        <v>12.3383</v>
      </c>
      <c r="AA323" s="69">
        <v>0.106572</v>
      </c>
      <c r="AB323" s="69">
        <v>22.698599999999999</v>
      </c>
      <c r="AC323" s="69">
        <v>0.51023399999999997</v>
      </c>
      <c r="AD323" s="69">
        <f t="shared" ref="AD323:AD386" si="52">SUM(T323:AC323)</f>
        <v>99.148109740005424</v>
      </c>
      <c r="AF323" s="11">
        <f t="shared" ref="AF323:AF386" si="53">AQ323/(AQ323+AP323+AO323)</f>
        <v>0.75472212959365004</v>
      </c>
      <c r="AG323" s="11"/>
      <c r="AH323" s="11">
        <f t="shared" si="47"/>
        <v>0.36958967029604872</v>
      </c>
      <c r="AI323" s="11">
        <f t="shared" si="48"/>
        <v>0.12192681859048729</v>
      </c>
      <c r="AJ323" s="11">
        <f t="shared" si="49"/>
        <v>0.48860804310976241</v>
      </c>
      <c r="AK323" s="11">
        <f t="shared" si="50"/>
        <v>1.9875468003701609E-2</v>
      </c>
      <c r="AL323" s="3">
        <v>1.6983359664522808</v>
      </c>
      <c r="AM323" s="3">
        <v>8.9310335804511323E-2</v>
      </c>
      <c r="AN323" s="3">
        <v>0.33406726598216124</v>
      </c>
      <c r="AO323" s="3">
        <v>0.1284591544013137</v>
      </c>
      <c r="AP323" s="3">
        <v>9.7148031458398329E-2</v>
      </c>
      <c r="AQ323" s="3">
        <v>0.69419526303610712</v>
      </c>
      <c r="AR323" s="3">
        <v>3.4063031665908122E-3</v>
      </c>
      <c r="AS323" s="3">
        <v>0.91774585782238338</v>
      </c>
      <c r="AT323" s="3">
        <v>3.733182187625355E-2</v>
      </c>
    </row>
    <row r="324" spans="4:46" x14ac:dyDescent="0.2"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O324" t="s">
        <v>232</v>
      </c>
      <c r="P324" s="64">
        <v>53</v>
      </c>
      <c r="Q324" t="s">
        <v>245</v>
      </c>
      <c r="R324" s="22" t="s">
        <v>98</v>
      </c>
      <c r="S324" s="26">
        <v>44609</v>
      </c>
      <c r="T324" s="69">
        <v>46.359400000000001</v>
      </c>
      <c r="U324" s="69">
        <v>2.4414199999999999</v>
      </c>
      <c r="V324" s="69">
        <v>6.1824899999999996</v>
      </c>
      <c r="W324" s="69">
        <v>7.5550000000000001E-3</v>
      </c>
      <c r="X324" s="69">
        <v>3.6128032109023809</v>
      </c>
      <c r="Y324" s="69">
        <v>4.7804171520598384</v>
      </c>
      <c r="Z324" s="69">
        <v>11.7232</v>
      </c>
      <c r="AA324" s="69">
        <v>0.199323</v>
      </c>
      <c r="AB324" s="69">
        <v>22.777200000000001</v>
      </c>
      <c r="AC324" s="69">
        <v>0.81106400000000001</v>
      </c>
      <c r="AD324" s="69">
        <f t="shared" si="52"/>
        <v>98.894872362962232</v>
      </c>
      <c r="AF324" s="11">
        <f t="shared" si="53"/>
        <v>0.72533791792996394</v>
      </c>
      <c r="AG324" s="11"/>
      <c r="AH324" s="11">
        <f t="shared" si="47"/>
        <v>0.3478857449500104</v>
      </c>
      <c r="AI324" s="11">
        <f t="shared" si="48"/>
        <v>0.13509328831216211</v>
      </c>
      <c r="AJ324" s="11">
        <f t="shared" si="49"/>
        <v>0.48572206820051478</v>
      </c>
      <c r="AK324" s="11">
        <f t="shared" si="50"/>
        <v>3.1298898537312762E-2</v>
      </c>
      <c r="AL324" s="3">
        <v>1.7540450769608484</v>
      </c>
      <c r="AM324" s="3">
        <v>6.9476400383331249E-2</v>
      </c>
      <c r="AN324" s="3">
        <v>0.27567441329085512</v>
      </c>
      <c r="AO324" s="3">
        <v>0.11430109771817294</v>
      </c>
      <c r="AP324" s="3">
        <v>0.1360977477587747</v>
      </c>
      <c r="AQ324" s="3">
        <v>0.66126265359047187</v>
      </c>
      <c r="AR324" s="3">
        <v>6.38703209443607E-3</v>
      </c>
      <c r="AS324" s="3">
        <v>0.92326250324478831</v>
      </c>
      <c r="AT324" s="3">
        <v>5.9493074958321186E-2</v>
      </c>
    </row>
    <row r="325" spans="4:46" x14ac:dyDescent="0.2"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O325" t="s">
        <v>232</v>
      </c>
      <c r="P325" s="64">
        <v>53</v>
      </c>
      <c r="Q325" t="s">
        <v>486</v>
      </c>
      <c r="R325" s="22" t="s">
        <v>355</v>
      </c>
      <c r="S325" s="26">
        <v>44609</v>
      </c>
      <c r="T325" s="69">
        <v>44.528399999999998</v>
      </c>
      <c r="U325" s="69">
        <v>3.2087599999999998</v>
      </c>
      <c r="V325" s="69">
        <v>7.5348199999999999</v>
      </c>
      <c r="W325" s="69">
        <v>0.271984</v>
      </c>
      <c r="X325" s="69">
        <v>3.6037216801531367</v>
      </c>
      <c r="Y325" s="69">
        <v>3.9988602101346249</v>
      </c>
      <c r="Z325" s="69">
        <v>12.228400000000001</v>
      </c>
      <c r="AA325" s="69">
        <v>0.12209399999999999</v>
      </c>
      <c r="AB325" s="69">
        <v>22.740500000000001</v>
      </c>
      <c r="AC325" s="69">
        <v>0.484155</v>
      </c>
      <c r="AD325" s="69">
        <f t="shared" si="52"/>
        <v>98.721694890287765</v>
      </c>
      <c r="AF325" s="11">
        <f t="shared" si="53"/>
        <v>0.7516828791565322</v>
      </c>
      <c r="AG325" s="11"/>
      <c r="AH325" s="11">
        <f t="shared" si="47"/>
        <v>0.36712343566161132</v>
      </c>
      <c r="AI325" s="11">
        <f t="shared" si="48"/>
        <v>0.12336091839513472</v>
      </c>
      <c r="AJ325" s="11">
        <f t="shared" si="49"/>
        <v>0.49061353256614465</v>
      </c>
      <c r="AK325" s="11">
        <f t="shared" si="50"/>
        <v>1.8902113377109259E-2</v>
      </c>
      <c r="AL325" s="3">
        <v>1.6886196548108399</v>
      </c>
      <c r="AM325" s="3">
        <v>9.1521652406154202E-2</v>
      </c>
      <c r="AN325" s="3">
        <v>0.33674233919671598</v>
      </c>
      <c r="AO325" s="3">
        <v>0.11427445105107863</v>
      </c>
      <c r="AP325" s="3">
        <v>0.11410723215692466</v>
      </c>
      <c r="AQ325" s="3">
        <v>0.69133614547916455</v>
      </c>
      <c r="AR325" s="3">
        <v>3.9212796152987058E-3</v>
      </c>
      <c r="AS325" s="3">
        <v>0.92388236646604693</v>
      </c>
      <c r="AT325" s="3">
        <v>3.5594878817776628E-2</v>
      </c>
    </row>
    <row r="326" spans="4:46" x14ac:dyDescent="0.2"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O326" t="s">
        <v>232</v>
      </c>
      <c r="P326" s="64">
        <v>53</v>
      </c>
      <c r="Q326" t="s">
        <v>246</v>
      </c>
      <c r="R326" s="22" t="s">
        <v>98</v>
      </c>
      <c r="S326" s="26">
        <v>44609</v>
      </c>
      <c r="T326" s="69">
        <v>47.574599999999997</v>
      </c>
      <c r="U326" s="69">
        <v>1.9398899999999999</v>
      </c>
      <c r="V326" s="69">
        <v>5.2033300000000002</v>
      </c>
      <c r="W326" s="69">
        <v>1.0237E-2</v>
      </c>
      <c r="X326" s="69">
        <v>3.4607851444926312</v>
      </c>
      <c r="Y326" s="69">
        <v>4.5918096671953501</v>
      </c>
      <c r="Z326" s="69">
        <v>12.4451</v>
      </c>
      <c r="AA326" s="69">
        <v>0.20236000000000001</v>
      </c>
      <c r="AB326" s="69">
        <v>22.941800000000001</v>
      </c>
      <c r="AC326" s="69">
        <v>0.73790299999999998</v>
      </c>
      <c r="AD326" s="69">
        <f t="shared" si="52"/>
        <v>99.107814811687973</v>
      </c>
      <c r="AF326" s="11">
        <f t="shared" si="53"/>
        <v>0.74504439359415853</v>
      </c>
      <c r="AG326" s="11"/>
      <c r="AH326" s="11">
        <f t="shared" ref="AH326:AH389" si="54">AQ326/(AO326+AP326+AQ326+AS326+AR326+AT326)</f>
        <v>0.36320439341472222</v>
      </c>
      <c r="AI326" s="11">
        <f t="shared" ref="AI326:AI389" si="55">(AO326+AP326+AR326)/(AO326+AP326+AR326+AQ326+AS326+AT326)</f>
        <v>0.127644223230826</v>
      </c>
      <c r="AJ326" s="11">
        <f t="shared" ref="AJ326:AJ389" si="56">AS326/(AO326+AP326+AQ326+AR326+AS326+AT326)</f>
        <v>0.48114639164185929</v>
      </c>
      <c r="AK326" s="11">
        <f t="shared" ref="AK326:AK389" si="57">AT326/(AO326+AP326+AQ326+AR326+AS326+AT326)</f>
        <v>2.8004991712592534E-2</v>
      </c>
      <c r="AL326" s="3">
        <v>1.7910727383515468</v>
      </c>
      <c r="AM326" s="3">
        <v>5.4929677623281582E-2</v>
      </c>
      <c r="AN326" s="3">
        <v>0.23086045172261863</v>
      </c>
      <c r="AO326" s="3">
        <v>0.10894714842020582</v>
      </c>
      <c r="AP326" s="3">
        <v>0.13007809107286789</v>
      </c>
      <c r="AQ326" s="3">
        <v>0.69849185559127713</v>
      </c>
      <c r="AR326" s="3">
        <v>6.4521059260439538E-3</v>
      </c>
      <c r="AS326" s="3">
        <v>0.92531049183984637</v>
      </c>
      <c r="AT326" s="3">
        <v>5.3857439452311966E-2</v>
      </c>
    </row>
    <row r="327" spans="4:46" x14ac:dyDescent="0.2"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O327" t="s">
        <v>232</v>
      </c>
      <c r="P327" s="64">
        <v>53</v>
      </c>
      <c r="Q327" t="s">
        <v>487</v>
      </c>
      <c r="R327" s="22" t="s">
        <v>355</v>
      </c>
      <c r="S327" s="26">
        <v>44609</v>
      </c>
      <c r="T327" s="69">
        <v>40.902700000000003</v>
      </c>
      <c r="U327" s="69">
        <v>5.4095399999999998</v>
      </c>
      <c r="V327" s="69">
        <v>10.4556</v>
      </c>
      <c r="W327" s="69">
        <v>9.1889999999999993E-3</v>
      </c>
      <c r="X327" s="69">
        <v>5.1458683558744944</v>
      </c>
      <c r="Y327" s="69">
        <v>3.8921260859457343</v>
      </c>
      <c r="Z327" s="69">
        <v>9.9279399999999995</v>
      </c>
      <c r="AA327" s="69">
        <v>0.12975800000000001</v>
      </c>
      <c r="AB327" s="69">
        <v>21.769200000000001</v>
      </c>
      <c r="AC327" s="69">
        <v>0.63385000000000002</v>
      </c>
      <c r="AD327" s="69">
        <f t="shared" si="52"/>
        <v>98.275771441820211</v>
      </c>
      <c r="AF327" s="11">
        <f t="shared" si="53"/>
        <v>0.67177472058918575</v>
      </c>
      <c r="AG327" s="11"/>
      <c r="AH327" s="11">
        <f t="shared" si="54"/>
        <v>0.31698038927100342</v>
      </c>
      <c r="AI327" s="11">
        <f t="shared" si="55"/>
        <v>0.15722834021583476</v>
      </c>
      <c r="AJ327" s="11">
        <f t="shared" si="56"/>
        <v>0.4994738563473709</v>
      </c>
      <c r="AK327" s="11">
        <f t="shared" si="57"/>
        <v>2.6317414165790882E-2</v>
      </c>
      <c r="AL327" s="3">
        <v>1.5733881797672746</v>
      </c>
      <c r="AM327" s="3">
        <v>0.15650784463869208</v>
      </c>
      <c r="AN327" s="3">
        <v>0.47398321152143652</v>
      </c>
      <c r="AO327" s="3">
        <v>0.16551819037576693</v>
      </c>
      <c r="AP327" s="3">
        <v>0.1126556573183551</v>
      </c>
      <c r="AQ327" s="3">
        <v>0.56933505897346381</v>
      </c>
      <c r="AR327" s="3">
        <v>4.2272388682093693E-3</v>
      </c>
      <c r="AS327" s="3">
        <v>0.8971153644969263</v>
      </c>
      <c r="AT327" s="3">
        <v>4.7269254039875301E-2</v>
      </c>
    </row>
    <row r="328" spans="4:46" x14ac:dyDescent="0.2"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O328" t="s">
        <v>232</v>
      </c>
      <c r="P328" s="64">
        <v>53</v>
      </c>
      <c r="Q328" t="s">
        <v>247</v>
      </c>
      <c r="R328" s="22" t="s">
        <v>98</v>
      </c>
      <c r="S328" s="26">
        <v>44609</v>
      </c>
      <c r="T328" s="69">
        <v>46.654499999999999</v>
      </c>
      <c r="U328" s="69">
        <v>1.53661</v>
      </c>
      <c r="V328" s="69">
        <v>5.2904600000000004</v>
      </c>
      <c r="W328" s="69">
        <v>-2.1800000000000001E-3</v>
      </c>
      <c r="X328" s="69">
        <v>6.6637191229692156</v>
      </c>
      <c r="Y328" s="69">
        <v>6.6119448660615587</v>
      </c>
      <c r="Z328" s="69">
        <v>8.9742599999999992</v>
      </c>
      <c r="AA328" s="69">
        <v>0.33109100000000002</v>
      </c>
      <c r="AB328" s="69">
        <v>21.726800000000001</v>
      </c>
      <c r="AC328" s="69">
        <v>1.3661399999999999</v>
      </c>
      <c r="AD328" s="69">
        <f t="shared" si="52"/>
        <v>99.153344989030785</v>
      </c>
      <c r="AF328" s="11">
        <f t="shared" si="53"/>
        <v>0.559174880312857</v>
      </c>
      <c r="AG328" s="11"/>
      <c r="AH328" s="11">
        <f t="shared" si="54"/>
        <v>0.26687672450474109</v>
      </c>
      <c r="AI328" s="11">
        <f t="shared" si="55"/>
        <v>0.21598544283814394</v>
      </c>
      <c r="AJ328" s="11">
        <f t="shared" si="56"/>
        <v>0.46430660186344874</v>
      </c>
      <c r="AK328" s="11">
        <f t="shared" si="57"/>
        <v>5.2831230793666209E-2</v>
      </c>
      <c r="AL328" s="3">
        <v>1.7913587491922276</v>
      </c>
      <c r="AM328" s="3">
        <v>4.4375632143942974E-2</v>
      </c>
      <c r="AN328" s="3">
        <v>0.23939361216877322</v>
      </c>
      <c r="AO328" s="3">
        <v>0.21394831207139281</v>
      </c>
      <c r="AP328" s="3">
        <v>0.19102950577235414</v>
      </c>
      <c r="AQ328" s="3">
        <v>0.51370353618426945</v>
      </c>
      <c r="AR328" s="3">
        <v>1.0766514885834575E-2</v>
      </c>
      <c r="AS328" s="3">
        <v>0.89373078035779807</v>
      </c>
      <c r="AT328" s="3">
        <v>0.10169335722340771</v>
      </c>
    </row>
    <row r="329" spans="4:46" x14ac:dyDescent="0.2"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O329" t="s">
        <v>232</v>
      </c>
      <c r="P329" s="64">
        <v>53</v>
      </c>
      <c r="Q329" t="s">
        <v>488</v>
      </c>
      <c r="R329" s="22" t="s">
        <v>355</v>
      </c>
      <c r="S329" s="26">
        <v>44609</v>
      </c>
      <c r="T329" s="69">
        <v>42.122300000000003</v>
      </c>
      <c r="U329" s="69">
        <v>4.4390599999999996</v>
      </c>
      <c r="V329" s="69">
        <v>9.3160900000000009</v>
      </c>
      <c r="W329" s="69">
        <v>3.0668000000000001E-2</v>
      </c>
      <c r="X329" s="69">
        <v>3.6173588742450473</v>
      </c>
      <c r="Y329" s="69">
        <v>5.1266392259694396</v>
      </c>
      <c r="Z329" s="69">
        <v>10.9048</v>
      </c>
      <c r="AA329" s="69">
        <v>9.6142000000000005E-2</v>
      </c>
      <c r="AB329" s="69">
        <v>22.471</v>
      </c>
      <c r="AC329" s="69">
        <v>0.54075300000000004</v>
      </c>
      <c r="AD329" s="69">
        <f t="shared" si="52"/>
        <v>98.664811100214479</v>
      </c>
      <c r="AF329" s="11">
        <f t="shared" si="53"/>
        <v>0.70256997069736415</v>
      </c>
      <c r="AG329" s="11"/>
      <c r="AH329" s="11">
        <f t="shared" si="54"/>
        <v>0.33628610918116869</v>
      </c>
      <c r="AI329" s="11">
        <f t="shared" si="55"/>
        <v>0.14404959908885984</v>
      </c>
      <c r="AJ329" s="11">
        <f t="shared" si="56"/>
        <v>0.49797858245999127</v>
      </c>
      <c r="AK329" s="11">
        <f t="shared" si="57"/>
        <v>2.1685709269980157E-2</v>
      </c>
      <c r="AL329" s="3">
        <v>1.6079810858146673</v>
      </c>
      <c r="AM329" s="3">
        <v>0.12745349292449981</v>
      </c>
      <c r="AN329" s="3">
        <v>0.4191144431912332</v>
      </c>
      <c r="AO329" s="3">
        <v>0.1154685221350531</v>
      </c>
      <c r="AP329" s="3">
        <v>0.14725966697624804</v>
      </c>
      <c r="AQ329" s="3">
        <v>0.62059952909960792</v>
      </c>
      <c r="AR329" s="3">
        <v>3.1082844177688922E-3</v>
      </c>
      <c r="AS329" s="3">
        <v>0.91899506205850356</v>
      </c>
      <c r="AT329" s="3">
        <v>4.0019913382417859E-2</v>
      </c>
    </row>
    <row r="330" spans="4:46" x14ac:dyDescent="0.2"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O330" t="s">
        <v>232</v>
      </c>
      <c r="P330" s="64">
        <v>53</v>
      </c>
      <c r="Q330" t="s">
        <v>340</v>
      </c>
      <c r="R330" s="22" t="s">
        <v>331</v>
      </c>
      <c r="S330" s="26">
        <v>44609</v>
      </c>
      <c r="T330" s="69">
        <v>46.232599999999998</v>
      </c>
      <c r="U330" s="69">
        <v>2.7127400000000002</v>
      </c>
      <c r="V330" s="69">
        <v>5.4976700000000003</v>
      </c>
      <c r="W330" s="69">
        <v>0.112743</v>
      </c>
      <c r="X330" s="69">
        <v>4.8239694078512363</v>
      </c>
      <c r="Y330" s="69">
        <v>3.6686700442605154</v>
      </c>
      <c r="Z330" s="69">
        <v>13.1012</v>
      </c>
      <c r="AA330" s="69">
        <v>0.14341899999999999</v>
      </c>
      <c r="AB330" s="69">
        <v>21.717199999999998</v>
      </c>
      <c r="AC330" s="69">
        <v>0.40939799999999998</v>
      </c>
      <c r="AD330" s="69">
        <f t="shared" si="52"/>
        <v>98.419609452111743</v>
      </c>
      <c r="AF330" s="11">
        <f t="shared" si="53"/>
        <v>0.7419161219449848</v>
      </c>
      <c r="AG330" s="11"/>
      <c r="AH330" s="11">
        <f t="shared" si="54"/>
        <v>0.38670795195514085</v>
      </c>
      <c r="AI330" s="11">
        <f t="shared" si="55"/>
        <v>0.13692559136251642</v>
      </c>
      <c r="AJ330" s="11">
        <f t="shared" si="56"/>
        <v>0.46065193332829074</v>
      </c>
      <c r="AK330" s="11">
        <f t="shared" si="57"/>
        <v>1.5714523354051907E-2</v>
      </c>
      <c r="AL330" s="3">
        <v>1.756906719558978</v>
      </c>
      <c r="AM330" s="3">
        <v>7.7535470242188681E-2</v>
      </c>
      <c r="AN330" s="3">
        <v>0.24621196067409659</v>
      </c>
      <c r="AO330" s="3">
        <v>0.15328797345490447</v>
      </c>
      <c r="AP330" s="3">
        <v>0.10490380442127281</v>
      </c>
      <c r="AQ330" s="3">
        <v>0.74222630256331112</v>
      </c>
      <c r="AR330" s="3">
        <v>4.6157875991888154E-3</v>
      </c>
      <c r="AS330" s="3">
        <v>0.88415037630920079</v>
      </c>
      <c r="AT330" s="3">
        <v>3.0161605176859081E-2</v>
      </c>
    </row>
    <row r="331" spans="4:46" x14ac:dyDescent="0.2"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O331" t="s">
        <v>232</v>
      </c>
      <c r="P331" s="64">
        <v>53</v>
      </c>
      <c r="Q331" t="s">
        <v>340</v>
      </c>
      <c r="R331" s="22" t="s">
        <v>331</v>
      </c>
      <c r="S331" s="26">
        <v>44609</v>
      </c>
      <c r="T331" s="69">
        <v>44.9696</v>
      </c>
      <c r="U331" s="69">
        <v>3.7952599999999999</v>
      </c>
      <c r="V331" s="69">
        <v>6.5868900000000004</v>
      </c>
      <c r="W331" s="69">
        <v>9.2779999999999998E-3</v>
      </c>
      <c r="X331" s="69">
        <v>5.1993921601294035</v>
      </c>
      <c r="Y331" s="69">
        <v>3.3415969732006658</v>
      </c>
      <c r="Z331" s="69">
        <v>12.0059</v>
      </c>
      <c r="AA331" s="69">
        <v>0.13111600000000001</v>
      </c>
      <c r="AB331" s="69">
        <v>21.856999999999999</v>
      </c>
      <c r="AC331" s="69">
        <v>0.53459100000000004</v>
      </c>
      <c r="AD331" s="69">
        <f t="shared" si="52"/>
        <v>98.430624133330085</v>
      </c>
      <c r="AF331" s="11">
        <f t="shared" si="53"/>
        <v>0.72286429672878405</v>
      </c>
      <c r="AG331" s="11"/>
      <c r="AH331" s="11">
        <f t="shared" si="54"/>
        <v>0.36287759097511918</v>
      </c>
      <c r="AI331" s="11">
        <f t="shared" si="55"/>
        <v>0.1413733217480527</v>
      </c>
      <c r="AJ331" s="11">
        <f t="shared" si="56"/>
        <v>0.47473693492982638</v>
      </c>
      <c r="AK331" s="11">
        <f t="shared" si="57"/>
        <v>2.1012152347001753E-2</v>
      </c>
      <c r="AL331" s="3">
        <v>1.7145823559814681</v>
      </c>
      <c r="AM331" s="3">
        <v>0.10883603878617398</v>
      </c>
      <c r="AN331" s="3">
        <v>0.29597145630645649</v>
      </c>
      <c r="AO331" s="3">
        <v>0.16576584515566831</v>
      </c>
      <c r="AP331" s="3">
        <v>9.5868425184341688E-2</v>
      </c>
      <c r="AQ331" s="3">
        <v>0.68243128040559109</v>
      </c>
      <c r="AR331" s="3">
        <v>4.233833326744786E-3</v>
      </c>
      <c r="AS331" s="3">
        <v>0.89279509789900657</v>
      </c>
      <c r="AT331" s="3">
        <v>3.9515666954548688E-2</v>
      </c>
    </row>
    <row r="332" spans="4:46" x14ac:dyDescent="0.2"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O332" t="s">
        <v>232</v>
      </c>
      <c r="P332" s="64">
        <v>53</v>
      </c>
      <c r="Q332" t="s">
        <v>340</v>
      </c>
      <c r="R332" s="22" t="s">
        <v>331</v>
      </c>
      <c r="S332" s="26">
        <v>44609</v>
      </c>
      <c r="T332" s="69">
        <v>45.977899999999998</v>
      </c>
      <c r="U332" s="69">
        <v>3.0271300000000001</v>
      </c>
      <c r="V332" s="69">
        <v>5.9045500000000004</v>
      </c>
      <c r="W332" s="69">
        <v>1.278E-2</v>
      </c>
      <c r="X332" s="69">
        <v>4.8379116944394882</v>
      </c>
      <c r="Y332" s="69">
        <v>3.7977530314193331</v>
      </c>
      <c r="Z332" s="69">
        <v>12.738799999999999</v>
      </c>
      <c r="AA332" s="69">
        <v>0.14765300000000001</v>
      </c>
      <c r="AB332" s="69">
        <v>21.863099999999999</v>
      </c>
      <c r="AC332" s="69">
        <v>0.43864399999999998</v>
      </c>
      <c r="AD332" s="69">
        <f t="shared" si="52"/>
        <v>98.746221725858831</v>
      </c>
      <c r="AF332" s="11">
        <f t="shared" si="53"/>
        <v>0.7334143570185645</v>
      </c>
      <c r="AG332" s="11"/>
      <c r="AH332" s="11">
        <f t="shared" si="54"/>
        <v>0.37761765168705913</v>
      </c>
      <c r="AI332" s="11">
        <f t="shared" si="55"/>
        <v>0.13974507365106512</v>
      </c>
      <c r="AJ332" s="11">
        <f t="shared" si="56"/>
        <v>0.46572821599074776</v>
      </c>
      <c r="AK332" s="11">
        <f t="shared" si="57"/>
        <v>1.6909058671127977E-2</v>
      </c>
      <c r="AL332" s="3">
        <v>1.7431476144496609</v>
      </c>
      <c r="AM332" s="3">
        <v>8.6319312846739091E-2</v>
      </c>
      <c r="AN332" s="3">
        <v>0.26381648640925753</v>
      </c>
      <c r="AO332" s="3">
        <v>0.15337201488759947</v>
      </c>
      <c r="AP332" s="3">
        <v>0.10834127753115211</v>
      </c>
      <c r="AQ332" s="3">
        <v>0.72000983974923527</v>
      </c>
      <c r="AR332" s="3">
        <v>4.7409573646587065E-3</v>
      </c>
      <c r="AS332" s="3">
        <v>0.8880117141348326</v>
      </c>
      <c r="AT332" s="3">
        <v>3.2240782626863883E-2</v>
      </c>
    </row>
    <row r="333" spans="4:46" x14ac:dyDescent="0.2"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O333" t="s">
        <v>232</v>
      </c>
      <c r="P333" s="64">
        <v>53</v>
      </c>
      <c r="Q333" t="s">
        <v>340</v>
      </c>
      <c r="R333" s="22" t="s">
        <v>331</v>
      </c>
      <c r="S333" s="26">
        <v>44609</v>
      </c>
      <c r="T333" s="69">
        <v>41.7057</v>
      </c>
      <c r="U333" s="69">
        <v>4.9940800000000003</v>
      </c>
      <c r="V333" s="69">
        <v>9.5196299999999994</v>
      </c>
      <c r="W333" s="69">
        <v>1.7602E-2</v>
      </c>
      <c r="X333" s="69">
        <v>4.3072501657572966</v>
      </c>
      <c r="Y333" s="69">
        <v>4.5109256028546794</v>
      </c>
      <c r="Z333" s="69">
        <v>10.5367</v>
      </c>
      <c r="AA333" s="69">
        <v>0.121006</v>
      </c>
      <c r="AB333" s="69">
        <v>22.287400000000002</v>
      </c>
      <c r="AC333" s="69">
        <v>0.57102799999999998</v>
      </c>
      <c r="AD333" s="69">
        <f t="shared" si="52"/>
        <v>98.571321768611966</v>
      </c>
      <c r="AF333" s="11">
        <f t="shared" si="53"/>
        <v>0.69186633278995102</v>
      </c>
      <c r="AG333" s="11"/>
      <c r="AH333" s="11">
        <f t="shared" si="54"/>
        <v>0.32868852872811255</v>
      </c>
      <c r="AI333" s="11">
        <f t="shared" si="55"/>
        <v>0.14853103497170644</v>
      </c>
      <c r="AJ333" s="11">
        <f t="shared" si="56"/>
        <v>0.49961604959530603</v>
      </c>
      <c r="AK333" s="11">
        <f t="shared" si="57"/>
        <v>2.3164386704875049E-2</v>
      </c>
      <c r="AL333" s="3">
        <v>1.5968235386354277</v>
      </c>
      <c r="AM333" s="3">
        <v>0.14381655248223696</v>
      </c>
      <c r="AN333" s="3">
        <v>0.42954797183834825</v>
      </c>
      <c r="AO333" s="3">
        <v>0.13790015644933762</v>
      </c>
      <c r="AP333" s="3">
        <v>0.12995990171586289</v>
      </c>
      <c r="AQ333" s="3">
        <v>0.6014381934361257</v>
      </c>
      <c r="AR333" s="3">
        <v>3.9238026475257757E-3</v>
      </c>
      <c r="AS333" s="3">
        <v>0.91420341148825157</v>
      </c>
      <c r="AT333" s="3">
        <v>4.2386471306883389E-2</v>
      </c>
    </row>
    <row r="334" spans="4:46" x14ac:dyDescent="0.2"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O334" t="s">
        <v>232</v>
      </c>
      <c r="P334" s="64">
        <v>53</v>
      </c>
      <c r="Q334" t="s">
        <v>340</v>
      </c>
      <c r="R334" s="22" t="s">
        <v>331</v>
      </c>
      <c r="S334" s="26">
        <v>44609</v>
      </c>
      <c r="T334" s="69">
        <v>41.549399999999999</v>
      </c>
      <c r="U334" s="69">
        <v>4.9937100000000001</v>
      </c>
      <c r="V334" s="69">
        <v>9.2934900000000003</v>
      </c>
      <c r="W334" s="69">
        <v>3.0026000000000001E-2</v>
      </c>
      <c r="X334" s="69">
        <v>4.2858345829294029</v>
      </c>
      <c r="Y334" s="69">
        <v>4.6493298069032969</v>
      </c>
      <c r="Z334" s="69">
        <v>10.567500000000001</v>
      </c>
      <c r="AA334" s="69">
        <v>0.1231</v>
      </c>
      <c r="AB334" s="69">
        <v>22.331800000000001</v>
      </c>
      <c r="AC334" s="69">
        <v>0.51829599999999998</v>
      </c>
      <c r="AD334" s="69">
        <f t="shared" si="52"/>
        <v>98.3424863898327</v>
      </c>
      <c r="AF334" s="11">
        <f t="shared" si="53"/>
        <v>0.68987324003372008</v>
      </c>
      <c r="AG334" s="11"/>
      <c r="AH334" s="11">
        <f t="shared" si="54"/>
        <v>0.32910349630575531</v>
      </c>
      <c r="AI334" s="11">
        <f t="shared" si="55"/>
        <v>0.15012360231562386</v>
      </c>
      <c r="AJ334" s="11">
        <f t="shared" si="56"/>
        <v>0.49978246020112349</v>
      </c>
      <c r="AK334" s="11">
        <f t="shared" si="57"/>
        <v>2.0990441177497432E-2</v>
      </c>
      <c r="AL334" s="3">
        <v>1.5960919689885087</v>
      </c>
      <c r="AM334" s="3">
        <v>0.14428073346739925</v>
      </c>
      <c r="AN334" s="3">
        <v>0.4207286477935519</v>
      </c>
      <c r="AO334" s="3">
        <v>0.13766759075259768</v>
      </c>
      <c r="AP334" s="3">
        <v>0.13438961477609804</v>
      </c>
      <c r="AQ334" s="3">
        <v>0.60518797498483523</v>
      </c>
      <c r="AR334" s="3">
        <v>4.0048840651919805E-3</v>
      </c>
      <c r="AS334" s="3">
        <v>0.91904929123284895</v>
      </c>
      <c r="AT334" s="3">
        <v>3.859929393896816E-2</v>
      </c>
    </row>
    <row r="335" spans="4:46" x14ac:dyDescent="0.2"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O335" t="s">
        <v>232</v>
      </c>
      <c r="P335" s="64">
        <v>53</v>
      </c>
      <c r="Q335" t="s">
        <v>340</v>
      </c>
      <c r="R335" s="22" t="s">
        <v>331</v>
      </c>
      <c r="S335" s="26">
        <v>44609</v>
      </c>
      <c r="T335" s="69">
        <v>42.576500000000003</v>
      </c>
      <c r="U335" s="69">
        <v>4.4163800000000002</v>
      </c>
      <c r="V335" s="69">
        <v>8.7884499999999992</v>
      </c>
      <c r="W335" s="69">
        <v>8.6055000000000006E-2</v>
      </c>
      <c r="X335" s="69">
        <v>4.0387404235206041</v>
      </c>
      <c r="Y335" s="69">
        <v>4.6998306963673953</v>
      </c>
      <c r="Z335" s="69">
        <v>11.140599999999999</v>
      </c>
      <c r="AA335" s="69">
        <v>0.102978</v>
      </c>
      <c r="AB335" s="69">
        <v>22.380800000000001</v>
      </c>
      <c r="AC335" s="69">
        <v>0.52926600000000001</v>
      </c>
      <c r="AD335" s="69">
        <f t="shared" si="52"/>
        <v>98.759600119888006</v>
      </c>
      <c r="AF335" s="11">
        <f t="shared" si="53"/>
        <v>0.70608317504149365</v>
      </c>
      <c r="AG335" s="11"/>
      <c r="AH335" s="11">
        <f t="shared" si="54"/>
        <v>0.34165232540195667</v>
      </c>
      <c r="AI335" s="11">
        <f t="shared" si="55"/>
        <v>0.14401152383726776</v>
      </c>
      <c r="AJ335" s="11">
        <f t="shared" si="56"/>
        <v>0.49322882244417077</v>
      </c>
      <c r="AK335" s="11">
        <f t="shared" si="57"/>
        <v>2.1107328316604768E-2</v>
      </c>
      <c r="AL335" s="3">
        <v>1.6240033560905431</v>
      </c>
      <c r="AM335" s="3">
        <v>0.12669960684853418</v>
      </c>
      <c r="AN335" s="3">
        <v>0.39505662036134676</v>
      </c>
      <c r="AO335" s="3">
        <v>0.12881488726432147</v>
      </c>
      <c r="AP335" s="3">
        <v>0.13489050396416202</v>
      </c>
      <c r="AQ335" s="3">
        <v>0.63350555021970345</v>
      </c>
      <c r="AR335" s="3">
        <v>3.3265967410728865E-3</v>
      </c>
      <c r="AS335" s="3">
        <v>0.91456481725712069</v>
      </c>
      <c r="AT335" s="3">
        <v>3.9138061253195994E-2</v>
      </c>
    </row>
    <row r="336" spans="4:46" x14ac:dyDescent="0.2"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O336" t="s">
        <v>232</v>
      </c>
      <c r="P336" s="64">
        <v>53</v>
      </c>
      <c r="Q336" t="s">
        <v>340</v>
      </c>
      <c r="R336" s="22" t="s">
        <v>331</v>
      </c>
      <c r="S336" s="26">
        <v>44609</v>
      </c>
      <c r="T336" s="69">
        <v>47.538800000000002</v>
      </c>
      <c r="U336" s="69">
        <v>2.60758</v>
      </c>
      <c r="V336" s="69">
        <v>4.3469600000000002</v>
      </c>
      <c r="W336" s="69">
        <v>4.3229999999999996E-3</v>
      </c>
      <c r="X336" s="69">
        <v>5.456720877781791</v>
      </c>
      <c r="Y336" s="69">
        <v>2.8486597051289193</v>
      </c>
      <c r="Z336" s="69">
        <v>12.7563</v>
      </c>
      <c r="AA336" s="69">
        <v>0.16292300000000001</v>
      </c>
      <c r="AB336" s="69">
        <v>22.421700000000001</v>
      </c>
      <c r="AC336" s="69">
        <v>0.45679599999999998</v>
      </c>
      <c r="AD336" s="69">
        <f t="shared" si="52"/>
        <v>98.600762582910718</v>
      </c>
      <c r="AF336" s="11">
        <f t="shared" si="53"/>
        <v>0.73929326597297929</v>
      </c>
      <c r="AG336" s="11"/>
      <c r="AH336" s="11">
        <f t="shared" si="54"/>
        <v>0.37459144330842309</v>
      </c>
      <c r="AI336" s="11">
        <f t="shared" si="55"/>
        <v>0.1348149951246006</v>
      </c>
      <c r="AJ336" s="11">
        <f t="shared" si="56"/>
        <v>0.47314985025841477</v>
      </c>
      <c r="AK336" s="11">
        <f t="shared" si="57"/>
        <v>1.7443711308561479E-2</v>
      </c>
      <c r="AL336" s="3">
        <v>1.8042808576343015</v>
      </c>
      <c r="AM336" s="3">
        <v>7.443641283235633E-2</v>
      </c>
      <c r="AN336" s="3">
        <v>0.19443375495767418</v>
      </c>
      <c r="AO336" s="3">
        <v>0.17317724148287453</v>
      </c>
      <c r="AP336" s="3">
        <v>8.1353960060104993E-2</v>
      </c>
      <c r="AQ336" s="3">
        <v>0.72178113842365443</v>
      </c>
      <c r="AR336" s="3">
        <v>5.2369335702807723E-3</v>
      </c>
      <c r="AS336" s="3">
        <v>0.91168830379105725</v>
      </c>
      <c r="AT336" s="3">
        <v>3.3611397247695664E-2</v>
      </c>
    </row>
    <row r="337" spans="4:46" x14ac:dyDescent="0.2"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O337" t="s">
        <v>232</v>
      </c>
      <c r="P337" s="64">
        <v>53</v>
      </c>
      <c r="Q337" t="s">
        <v>340</v>
      </c>
      <c r="R337" s="22" t="s">
        <v>331</v>
      </c>
      <c r="S337" s="26">
        <v>44609</v>
      </c>
      <c r="T337" s="69">
        <v>47.401400000000002</v>
      </c>
      <c r="U337" s="69">
        <v>2.3806699999999998</v>
      </c>
      <c r="V337" s="69">
        <v>5.38035</v>
      </c>
      <c r="W337" s="69">
        <v>0.21963299999999999</v>
      </c>
      <c r="X337" s="69">
        <v>4.4126085737509912</v>
      </c>
      <c r="Y337" s="69">
        <v>2.822580676810746</v>
      </c>
      <c r="Z337" s="69">
        <v>13.398199999999999</v>
      </c>
      <c r="AA337" s="69">
        <v>0.12109499999999999</v>
      </c>
      <c r="AB337" s="69">
        <v>22.513100000000001</v>
      </c>
      <c r="AC337" s="69">
        <v>0.47129399999999999</v>
      </c>
      <c r="AD337" s="69">
        <f t="shared" si="52"/>
        <v>99.120931250561739</v>
      </c>
      <c r="AF337" s="11">
        <f t="shared" si="53"/>
        <v>0.77455973773055098</v>
      </c>
      <c r="AG337" s="11"/>
      <c r="AH337" s="11">
        <f t="shared" si="54"/>
        <v>0.39224447720418482</v>
      </c>
      <c r="AI337" s="11">
        <f t="shared" si="55"/>
        <v>0.11617906841013702</v>
      </c>
      <c r="AJ337" s="11">
        <f t="shared" si="56"/>
        <v>0.47363383842103307</v>
      </c>
      <c r="AK337" s="11">
        <f t="shared" si="57"/>
        <v>1.7942615964645175E-2</v>
      </c>
      <c r="AL337" s="3">
        <v>1.7810738050183759</v>
      </c>
      <c r="AM337" s="3">
        <v>6.7279354278482487E-2</v>
      </c>
      <c r="AN337" s="3">
        <v>0.23824915476364095</v>
      </c>
      <c r="AO337" s="3">
        <v>0.13864024067135722</v>
      </c>
      <c r="AP337" s="3">
        <v>7.9803017000753193E-2</v>
      </c>
      <c r="AQ337" s="3">
        <v>0.75051967500503614</v>
      </c>
      <c r="AR337" s="3">
        <v>3.8535029784526114E-3</v>
      </c>
      <c r="AS337" s="3">
        <v>0.90624989041744763</v>
      </c>
      <c r="AT337" s="3">
        <v>3.4331359866453207E-2</v>
      </c>
    </row>
    <row r="338" spans="4:46" x14ac:dyDescent="0.2"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O338" t="s">
        <v>232</v>
      </c>
      <c r="P338" s="64">
        <v>53</v>
      </c>
      <c r="Q338" t="s">
        <v>340</v>
      </c>
      <c r="R338" s="22" t="s">
        <v>331</v>
      </c>
      <c r="S338" s="26">
        <v>44609</v>
      </c>
      <c r="T338" s="69">
        <v>45.7179</v>
      </c>
      <c r="U338" s="69">
        <v>2.7625799999999998</v>
      </c>
      <c r="V338" s="69">
        <v>6.8972699999999998</v>
      </c>
      <c r="W338" s="69">
        <v>0.274808</v>
      </c>
      <c r="X338" s="69">
        <v>4.4400865202863038</v>
      </c>
      <c r="Y338" s="69">
        <v>2.8281171007340298</v>
      </c>
      <c r="Z338" s="69">
        <v>12.398199999999999</v>
      </c>
      <c r="AA338" s="69">
        <v>0.102008</v>
      </c>
      <c r="AB338" s="69">
        <v>22.682200000000002</v>
      </c>
      <c r="AC338" s="69">
        <v>0.48095300000000002</v>
      </c>
      <c r="AD338" s="69">
        <f t="shared" si="52"/>
        <v>98.584122621020327</v>
      </c>
      <c r="AF338" s="11">
        <f t="shared" si="53"/>
        <v>0.75987833241384728</v>
      </c>
      <c r="AG338" s="11"/>
      <c r="AH338" s="11">
        <f t="shared" si="54"/>
        <v>0.37232703055238175</v>
      </c>
      <c r="AI338" s="11">
        <f t="shared" si="55"/>
        <v>0.11939565732030255</v>
      </c>
      <c r="AJ338" s="11">
        <f t="shared" si="56"/>
        <v>0.48949487097605915</v>
      </c>
      <c r="AK338" s="11">
        <f t="shared" si="57"/>
        <v>1.8782441151256556E-2</v>
      </c>
      <c r="AL338" s="3">
        <v>1.7322756613340142</v>
      </c>
      <c r="AM338" s="3">
        <v>7.8729494206368739E-2</v>
      </c>
      <c r="AN338" s="3">
        <v>0.30799101725915412</v>
      </c>
      <c r="AO338" s="3">
        <v>0.1406777179482534</v>
      </c>
      <c r="AP338" s="3">
        <v>8.063253556445224E-2</v>
      </c>
      <c r="AQ338" s="3">
        <v>0.70034856943921375</v>
      </c>
      <c r="AR338" s="3">
        <v>3.2734348578984216E-3</v>
      </c>
      <c r="AS338" s="3">
        <v>0.92074172570096402</v>
      </c>
      <c r="AT338" s="3">
        <v>3.5329843689681048E-2</v>
      </c>
    </row>
    <row r="339" spans="4:46" x14ac:dyDescent="0.2"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O339" t="s">
        <v>232</v>
      </c>
      <c r="P339" s="64">
        <v>53</v>
      </c>
      <c r="Q339" t="s">
        <v>340</v>
      </c>
      <c r="R339" s="22" t="s">
        <v>331</v>
      </c>
      <c r="S339" s="26">
        <v>44609</v>
      </c>
      <c r="T339" s="69">
        <v>46.923900000000003</v>
      </c>
      <c r="U339" s="69">
        <v>2.3429199999999999</v>
      </c>
      <c r="V339" s="69">
        <v>5.4599200000000003</v>
      </c>
      <c r="W339" s="69">
        <v>0.22825899999999999</v>
      </c>
      <c r="X339" s="69">
        <v>3.606357804222843</v>
      </c>
      <c r="Y339" s="69">
        <v>3.5422866927185397</v>
      </c>
      <c r="Z339" s="69">
        <v>13.454000000000001</v>
      </c>
      <c r="AA339" s="69">
        <v>0.101578</v>
      </c>
      <c r="AB339" s="69">
        <v>22.694800000000001</v>
      </c>
      <c r="AC339" s="69">
        <v>0.45257599999999998</v>
      </c>
      <c r="AD339" s="69">
        <f t="shared" si="52"/>
        <v>98.806597496941393</v>
      </c>
      <c r="AF339" s="11">
        <f t="shared" si="53"/>
        <v>0.77927958828475341</v>
      </c>
      <c r="AG339" s="11"/>
      <c r="AH339" s="11">
        <f t="shared" si="54"/>
        <v>0.39316465463861733</v>
      </c>
      <c r="AI339" s="11">
        <f t="shared" si="55"/>
        <v>0.11304488165110815</v>
      </c>
      <c r="AJ339" s="11">
        <f t="shared" si="56"/>
        <v>0.47659166814525322</v>
      </c>
      <c r="AK339" s="11">
        <f t="shared" si="57"/>
        <v>1.7198795565021338E-2</v>
      </c>
      <c r="AL339" s="3">
        <v>1.7684432191292729</v>
      </c>
      <c r="AM339" s="3">
        <v>6.6411967547342007E-2</v>
      </c>
      <c r="AN339" s="3">
        <v>0.24250092066817239</v>
      </c>
      <c r="AO339" s="3">
        <v>0.11364988066481015</v>
      </c>
      <c r="AP339" s="3">
        <v>0.10045300336920446</v>
      </c>
      <c r="AQ339" s="3">
        <v>0.75591562204883356</v>
      </c>
      <c r="AR339" s="3">
        <v>3.2421672684198408E-3</v>
      </c>
      <c r="AS339" s="3">
        <v>0.91631606004983113</v>
      </c>
      <c r="AT339" s="3">
        <v>3.306715925411384E-2</v>
      </c>
    </row>
    <row r="340" spans="4:46" x14ac:dyDescent="0.2"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O340" t="s">
        <v>248</v>
      </c>
      <c r="P340" s="64">
        <v>57</v>
      </c>
      <c r="Q340" t="s">
        <v>249</v>
      </c>
      <c r="R340" s="22" t="s">
        <v>98</v>
      </c>
      <c r="S340" s="26">
        <v>44845</v>
      </c>
      <c r="T340" s="69">
        <v>46.053100000000001</v>
      </c>
      <c r="U340" s="69">
        <v>2.59754</v>
      </c>
      <c r="V340" s="69">
        <v>6.5119600000000002</v>
      </c>
      <c r="W340" s="69">
        <v>7.1088999999999999E-2</v>
      </c>
      <c r="X340" s="69">
        <v>4.1062450323055355</v>
      </c>
      <c r="Y340" s="69">
        <v>4.5671061822625534</v>
      </c>
      <c r="Z340" s="69">
        <v>11.625</v>
      </c>
      <c r="AA340" s="69">
        <v>0.19748499999999999</v>
      </c>
      <c r="AB340" s="69">
        <v>22.471900000000002</v>
      </c>
      <c r="AC340" s="69">
        <v>0.81731299999999996</v>
      </c>
      <c r="AD340" s="69">
        <f t="shared" si="52"/>
        <v>99.018738214568103</v>
      </c>
      <c r="AF340" s="11">
        <f t="shared" si="53"/>
        <v>0.71612053198595971</v>
      </c>
      <c r="AG340" s="11"/>
      <c r="AH340" s="11">
        <f t="shared" si="54"/>
        <v>0.34642536377057653</v>
      </c>
      <c r="AI340" s="11">
        <f t="shared" si="55"/>
        <v>0.14067072584461335</v>
      </c>
      <c r="AJ340" s="11">
        <f t="shared" si="56"/>
        <v>0.4812309544341809</v>
      </c>
      <c r="AK340" s="11">
        <f t="shared" si="57"/>
        <v>3.1672955950629023E-2</v>
      </c>
      <c r="AL340" s="3">
        <v>1.7426440687959599</v>
      </c>
      <c r="AM340" s="3">
        <v>7.3927145074422648E-2</v>
      </c>
      <c r="AN340" s="3">
        <v>0.29039667544659614</v>
      </c>
      <c r="AO340" s="3">
        <v>0.12992652890313539</v>
      </c>
      <c r="AP340" s="3">
        <v>0.13003885312618718</v>
      </c>
      <c r="AQ340" s="3">
        <v>0.65579433757274797</v>
      </c>
      <c r="AR340" s="3">
        <v>6.3288190276184712E-3</v>
      </c>
      <c r="AS340" s="3">
        <v>0.91098564939854232</v>
      </c>
      <c r="AT340" s="3">
        <v>5.9957922654789622E-2</v>
      </c>
    </row>
    <row r="341" spans="4:46" x14ac:dyDescent="0.2"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O341" t="s">
        <v>248</v>
      </c>
      <c r="P341" s="64">
        <v>57</v>
      </c>
      <c r="Q341" t="s">
        <v>489</v>
      </c>
      <c r="R341" s="22" t="s">
        <v>355</v>
      </c>
      <c r="S341" s="26">
        <v>44845</v>
      </c>
      <c r="T341" s="69">
        <v>46.758200000000002</v>
      </c>
      <c r="U341" s="69">
        <v>2.7669899999999998</v>
      </c>
      <c r="V341" s="69">
        <v>5.7604699999999998</v>
      </c>
      <c r="W341" s="69">
        <v>5.5687E-2</v>
      </c>
      <c r="X341" s="69">
        <v>4.4666620962011532</v>
      </c>
      <c r="Y341" s="69">
        <v>3.595245217520096</v>
      </c>
      <c r="Z341" s="69">
        <v>13.204599999999999</v>
      </c>
      <c r="AA341" s="69">
        <v>0.13841000000000001</v>
      </c>
      <c r="AB341" s="69">
        <v>22.284700000000001</v>
      </c>
      <c r="AC341" s="69">
        <v>0.402169</v>
      </c>
      <c r="AD341" s="69">
        <f t="shared" si="52"/>
        <v>99.433133313721243</v>
      </c>
      <c r="AF341" s="11">
        <f t="shared" si="53"/>
        <v>0.7534923888847489</v>
      </c>
      <c r="AG341" s="11"/>
      <c r="AH341" s="11">
        <f t="shared" si="54"/>
        <v>0.3867746308857879</v>
      </c>
      <c r="AI341" s="11">
        <f t="shared" si="55"/>
        <v>0.12883774953849736</v>
      </c>
      <c r="AJ341" s="11">
        <f t="shared" si="56"/>
        <v>0.46906881797142658</v>
      </c>
      <c r="AK341" s="11">
        <f t="shared" si="57"/>
        <v>1.5318801604288215E-2</v>
      </c>
      <c r="AL341" s="3">
        <v>1.7557635730983059</v>
      </c>
      <c r="AM341" s="3">
        <v>7.8146171764256742E-2</v>
      </c>
      <c r="AN341" s="3">
        <v>0.25491551112887706</v>
      </c>
      <c r="AO341" s="3">
        <v>0.14024729738317959</v>
      </c>
      <c r="AP341" s="3">
        <v>0.10158251622800878</v>
      </c>
      <c r="AQ341" s="3">
        <v>0.73919390617215075</v>
      </c>
      <c r="AR341" s="3">
        <v>4.4016393816882085E-3</v>
      </c>
      <c r="AS341" s="3">
        <v>0.89647247810893882</v>
      </c>
      <c r="AT341" s="3">
        <v>2.927690673459344E-2</v>
      </c>
    </row>
    <row r="342" spans="4:46" x14ac:dyDescent="0.2"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O342" t="s">
        <v>248</v>
      </c>
      <c r="P342" s="64">
        <v>57</v>
      </c>
      <c r="Q342" t="s">
        <v>250</v>
      </c>
      <c r="R342" s="22" t="s">
        <v>98</v>
      </c>
      <c r="S342" s="26">
        <v>44845</v>
      </c>
      <c r="T342" s="69">
        <v>48.852400000000003</v>
      </c>
      <c r="U342" s="69">
        <v>1.9552400000000001</v>
      </c>
      <c r="V342" s="69">
        <v>4.2437699999999996</v>
      </c>
      <c r="W342" s="69">
        <v>0.14313899999999999</v>
      </c>
      <c r="X342" s="69">
        <v>3.6056855560008381</v>
      </c>
      <c r="Y342" s="69">
        <v>2.920709479208254</v>
      </c>
      <c r="Z342" s="69">
        <v>14.1121</v>
      </c>
      <c r="AA342" s="69">
        <v>0.14502399999999999</v>
      </c>
      <c r="AB342" s="69">
        <v>22.7331</v>
      </c>
      <c r="AC342" s="69">
        <v>0.54971899999999996</v>
      </c>
      <c r="AD342" s="69">
        <f t="shared" si="52"/>
        <v>99.260887035209109</v>
      </c>
      <c r="AF342" s="11">
        <f t="shared" si="53"/>
        <v>0.80142955808829397</v>
      </c>
      <c r="AG342" s="11"/>
      <c r="AH342" s="11">
        <f t="shared" si="54"/>
        <v>0.40619376666525148</v>
      </c>
      <c r="AI342" s="11">
        <f t="shared" si="55"/>
        <v>0.10301409968148142</v>
      </c>
      <c r="AJ342" s="11">
        <f t="shared" si="56"/>
        <v>0.47021590264867047</v>
      </c>
      <c r="AK342" s="11">
        <f t="shared" si="57"/>
        <v>2.0576231004596719E-2</v>
      </c>
      <c r="AL342" s="3">
        <v>1.8242336411298179</v>
      </c>
      <c r="AM342" s="3">
        <v>5.4914432160036442E-2</v>
      </c>
      <c r="AN342" s="3">
        <v>0.18675682723899603</v>
      </c>
      <c r="AO342" s="3">
        <v>0.11258630280295027</v>
      </c>
      <c r="AP342" s="3">
        <v>8.2066349402770966E-2</v>
      </c>
      <c r="AQ342" s="3">
        <v>0.78561737354299055</v>
      </c>
      <c r="AR342" s="3">
        <v>4.5864131646645252E-3</v>
      </c>
      <c r="AS342" s="3">
        <v>0.90944227300619684</v>
      </c>
      <c r="AT342" s="3">
        <v>3.9796387551576849E-2</v>
      </c>
    </row>
    <row r="343" spans="4:46" x14ac:dyDescent="0.2"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O343" t="s">
        <v>248</v>
      </c>
      <c r="P343" s="64">
        <v>57</v>
      </c>
      <c r="Q343" t="s">
        <v>490</v>
      </c>
      <c r="R343" s="22" t="s">
        <v>355</v>
      </c>
      <c r="S343" s="26">
        <v>44845</v>
      </c>
      <c r="T343" s="69">
        <v>47.278799999999997</v>
      </c>
      <c r="U343" s="69">
        <v>2.8325300000000002</v>
      </c>
      <c r="V343" s="69">
        <v>5.1773499999999997</v>
      </c>
      <c r="W343" s="69">
        <v>9.1489999999999991E-3</v>
      </c>
      <c r="X343" s="69">
        <v>5.4619867285401682</v>
      </c>
      <c r="Y343" s="69">
        <v>2.4981686584510818</v>
      </c>
      <c r="Z343" s="69">
        <v>12.942299999999999</v>
      </c>
      <c r="AA343" s="69">
        <v>0.147174</v>
      </c>
      <c r="AB343" s="69">
        <v>22.106200000000001</v>
      </c>
      <c r="AC343" s="69">
        <v>0.45429000000000003</v>
      </c>
      <c r="AD343" s="69">
        <f t="shared" si="52"/>
        <v>98.907948386991251</v>
      </c>
      <c r="AF343" s="11">
        <f t="shared" si="53"/>
        <v>0.74954942725795048</v>
      </c>
      <c r="AG343" s="11"/>
      <c r="AH343" s="11">
        <f t="shared" si="54"/>
        <v>0.38260239355240078</v>
      </c>
      <c r="AI343" s="11">
        <f t="shared" si="55"/>
        <v>0.13031240390745097</v>
      </c>
      <c r="AJ343" s="11">
        <f t="shared" si="56"/>
        <v>0.46962083481682954</v>
      </c>
      <c r="AK343" s="11">
        <f t="shared" si="57"/>
        <v>1.7464367723318705E-2</v>
      </c>
      <c r="AL343" s="3">
        <v>1.7851042460058621</v>
      </c>
      <c r="AM343" s="3">
        <v>8.0438418628310041E-2</v>
      </c>
      <c r="AN343" s="3">
        <v>0.23037468587044793</v>
      </c>
      <c r="AO343" s="3">
        <v>0.17244512842242651</v>
      </c>
      <c r="AP343" s="3">
        <v>7.0974295803004364E-2</v>
      </c>
      <c r="AQ343" s="3">
        <v>0.72850657921852913</v>
      </c>
      <c r="AR343" s="3">
        <v>4.7061630687803479E-3</v>
      </c>
      <c r="AS343" s="3">
        <v>0.89419688341626069</v>
      </c>
      <c r="AT343" s="3">
        <v>3.3253599566378265E-2</v>
      </c>
    </row>
    <row r="344" spans="4:46" x14ac:dyDescent="0.2"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O344" t="s">
        <v>248</v>
      </c>
      <c r="P344" s="64">
        <v>57</v>
      </c>
      <c r="Q344" t="s">
        <v>251</v>
      </c>
      <c r="R344" s="22" t="s">
        <v>98</v>
      </c>
      <c r="S344" s="26">
        <v>44845</v>
      </c>
      <c r="T344" s="69">
        <v>45.640300000000003</v>
      </c>
      <c r="U344" s="69">
        <v>2.9089700000000001</v>
      </c>
      <c r="V344" s="69">
        <v>7.24709</v>
      </c>
      <c r="W344" s="69">
        <v>-8.0199999999999994E-3</v>
      </c>
      <c r="X344" s="69">
        <v>3.143894768012824</v>
      </c>
      <c r="Y344" s="69">
        <v>4.7751368726237438</v>
      </c>
      <c r="Z344" s="69">
        <v>12.0754</v>
      </c>
      <c r="AA344" s="69">
        <v>0.14933399999999999</v>
      </c>
      <c r="AB344" s="69">
        <v>22.479500000000002</v>
      </c>
      <c r="AC344" s="69">
        <v>0.76565099999999997</v>
      </c>
      <c r="AD344" s="69">
        <f t="shared" si="52"/>
        <v>99.177256640636571</v>
      </c>
      <c r="AF344" s="11">
        <f t="shared" si="53"/>
        <v>0.7431506397899944</v>
      </c>
      <c r="AG344" s="11"/>
      <c r="AH344" s="11">
        <f t="shared" si="54"/>
        <v>0.36063665460598016</v>
      </c>
      <c r="AI344" s="11">
        <f t="shared" si="55"/>
        <v>0.12717765115043309</v>
      </c>
      <c r="AJ344" s="11">
        <f t="shared" si="56"/>
        <v>0.48244968631089941</v>
      </c>
      <c r="AK344" s="11">
        <f t="shared" si="57"/>
        <v>2.9736007932687335E-2</v>
      </c>
      <c r="AL344" s="3">
        <v>1.7176273381700105</v>
      </c>
      <c r="AM344" s="3">
        <v>8.2340132895408369E-2</v>
      </c>
      <c r="AN344" s="3">
        <v>0.32142096527300729</v>
      </c>
      <c r="AO344" s="3">
        <v>9.893537537371308E-2</v>
      </c>
      <c r="AP344" s="3">
        <v>0.13522234922780735</v>
      </c>
      <c r="AQ344" s="3">
        <v>0.67749618962301961</v>
      </c>
      <c r="AR344" s="3">
        <v>4.7596814890009725E-3</v>
      </c>
      <c r="AS344" s="3">
        <v>0.90633555958855494</v>
      </c>
      <c r="AT344" s="3">
        <v>5.5862408359478748E-2</v>
      </c>
    </row>
    <row r="345" spans="4:46" x14ac:dyDescent="0.2"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O345" t="s">
        <v>248</v>
      </c>
      <c r="P345" s="64">
        <v>57</v>
      </c>
      <c r="Q345" t="s">
        <v>491</v>
      </c>
      <c r="R345" s="22" t="s">
        <v>355</v>
      </c>
      <c r="S345" s="26">
        <v>44845</v>
      </c>
      <c r="T345" s="69">
        <v>40.938299999999998</v>
      </c>
      <c r="U345" s="69">
        <v>5.0334599999999998</v>
      </c>
      <c r="V345" s="69">
        <v>10.428900000000001</v>
      </c>
      <c r="W345" s="69">
        <v>0.10652</v>
      </c>
      <c r="X345" s="69">
        <v>3.8149221089040704</v>
      </c>
      <c r="Y345" s="69">
        <v>5.3233199257418846</v>
      </c>
      <c r="Z345" s="69">
        <v>10.633699999999999</v>
      </c>
      <c r="AA345" s="69">
        <v>0.106535</v>
      </c>
      <c r="AB345" s="69">
        <v>22.1998</v>
      </c>
      <c r="AC345" s="69">
        <v>0.53138300000000005</v>
      </c>
      <c r="AD345" s="69">
        <f t="shared" si="52"/>
        <v>99.116840034645946</v>
      </c>
      <c r="AF345" s="11">
        <f t="shared" si="53"/>
        <v>0.6878076064057641</v>
      </c>
      <c r="AG345" s="11"/>
      <c r="AH345" s="11">
        <f t="shared" si="54"/>
        <v>0.3305988695525538</v>
      </c>
      <c r="AI345" s="11">
        <f t="shared" si="55"/>
        <v>0.15193873663597429</v>
      </c>
      <c r="AJ345" s="11">
        <f t="shared" si="56"/>
        <v>0.49597874290886779</v>
      </c>
      <c r="AK345" s="11">
        <f t="shared" si="57"/>
        <v>2.1483650902604082E-2</v>
      </c>
      <c r="AL345" s="3">
        <v>1.560048869782753</v>
      </c>
      <c r="AM345" s="3">
        <v>0.14426696267196121</v>
      </c>
      <c r="AN345" s="3">
        <v>0.4683569778329732</v>
      </c>
      <c r="AO345" s="3">
        <v>0.12156182896838889</v>
      </c>
      <c r="AP345" s="3">
        <v>0.15264168984410337</v>
      </c>
      <c r="AQ345" s="3">
        <v>0.60411230322153597</v>
      </c>
      <c r="AR345" s="3">
        <v>3.43826581296201E-3</v>
      </c>
      <c r="AS345" s="3">
        <v>0.9063154424367077</v>
      </c>
      <c r="AT345" s="3">
        <v>3.9257659428615935E-2</v>
      </c>
    </row>
    <row r="346" spans="4:46" x14ac:dyDescent="0.2"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O346" t="s">
        <v>248</v>
      </c>
      <c r="P346" s="64">
        <v>57</v>
      </c>
      <c r="Q346" t="s">
        <v>252</v>
      </c>
      <c r="R346" s="22" t="s">
        <v>98</v>
      </c>
      <c r="S346" s="26">
        <v>44845</v>
      </c>
      <c r="T346" s="69">
        <v>46.276699999999998</v>
      </c>
      <c r="U346" s="69">
        <v>2.6758099999999998</v>
      </c>
      <c r="V346" s="69">
        <v>6.6139999999999999</v>
      </c>
      <c r="W346" s="69">
        <v>4.8640000000000003E-2</v>
      </c>
      <c r="X346" s="69">
        <v>3.1301729820800612</v>
      </c>
      <c r="Y346" s="69">
        <v>3.9986142831707374</v>
      </c>
      <c r="Z346" s="69">
        <v>12.9437</v>
      </c>
      <c r="AA346" s="69">
        <v>0.111197</v>
      </c>
      <c r="AB346" s="69">
        <v>22.599299999999999</v>
      </c>
      <c r="AC346" s="69">
        <v>0.56354700000000002</v>
      </c>
      <c r="AD346" s="69">
        <f t="shared" si="52"/>
        <v>98.961681265250803</v>
      </c>
      <c r="AF346" s="11">
        <f t="shared" si="53"/>
        <v>0.77425599974404724</v>
      </c>
      <c r="AG346" s="11"/>
      <c r="AH346" s="11">
        <f t="shared" si="54"/>
        <v>0.38347342087897707</v>
      </c>
      <c r="AI346" s="11">
        <f t="shared" si="55"/>
        <v>0.11367793585311972</v>
      </c>
      <c r="AJ346" s="11">
        <f t="shared" si="56"/>
        <v>0.48113711265952502</v>
      </c>
      <c r="AK346" s="11">
        <f t="shared" si="57"/>
        <v>2.1711530608378115E-2</v>
      </c>
      <c r="AL346" s="3">
        <v>1.7396483992940115</v>
      </c>
      <c r="AM346" s="3">
        <v>7.5656498966609309E-2</v>
      </c>
      <c r="AN346" s="3">
        <v>0.29301738179863079</v>
      </c>
      <c r="AO346" s="3">
        <v>9.8394447195991955E-2</v>
      </c>
      <c r="AP346" s="3">
        <v>0.11310734593288989</v>
      </c>
      <c r="AQ346" s="3">
        <v>0.72540812646622232</v>
      </c>
      <c r="AR346" s="3">
        <v>3.5402253733183352E-3</v>
      </c>
      <c r="AS346" s="3">
        <v>0.9101563562546453</v>
      </c>
      <c r="AT346" s="3">
        <v>4.1071218717680484E-2</v>
      </c>
    </row>
    <row r="347" spans="4:46" x14ac:dyDescent="0.2"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O347" t="s">
        <v>248</v>
      </c>
      <c r="P347" s="64">
        <v>57</v>
      </c>
      <c r="Q347" t="s">
        <v>492</v>
      </c>
      <c r="R347" s="22" t="s">
        <v>355</v>
      </c>
      <c r="S347" s="26">
        <v>44845</v>
      </c>
      <c r="T347" s="69">
        <v>46.919400000000003</v>
      </c>
      <c r="U347" s="69">
        <v>2.76606</v>
      </c>
      <c r="V347" s="69">
        <v>5.2499500000000001</v>
      </c>
      <c r="W347" s="69">
        <v>1.4385E-2</v>
      </c>
      <c r="X347" s="69">
        <v>4.7802329127986614</v>
      </c>
      <c r="Y347" s="69">
        <v>3.3211264791592332</v>
      </c>
      <c r="Z347" s="69">
        <v>13.0502</v>
      </c>
      <c r="AA347" s="69">
        <v>0.13964199999999999</v>
      </c>
      <c r="AB347" s="69">
        <v>22.307500000000001</v>
      </c>
      <c r="AC347" s="69">
        <v>0.403472</v>
      </c>
      <c r="AD347" s="69">
        <f t="shared" si="52"/>
        <v>98.951968391957891</v>
      </c>
      <c r="AF347" s="11">
        <f t="shared" si="53"/>
        <v>0.74968173658978765</v>
      </c>
      <c r="AG347" s="11"/>
      <c r="AH347" s="11">
        <f t="shared" si="54"/>
        <v>0.38335363182422028</v>
      </c>
      <c r="AI347" s="11">
        <f t="shared" si="55"/>
        <v>0.1303318408203275</v>
      </c>
      <c r="AJ347" s="11">
        <f t="shared" si="56"/>
        <v>0.47090180746806004</v>
      </c>
      <c r="AK347" s="11">
        <f t="shared" si="57"/>
        <v>1.541271988739224E-2</v>
      </c>
      <c r="AL347" s="3">
        <v>1.7715853754130417</v>
      </c>
      <c r="AM347" s="3">
        <v>7.8553058812799295E-2</v>
      </c>
      <c r="AN347" s="3">
        <v>0.23361186515399837</v>
      </c>
      <c r="AO347" s="3">
        <v>0.15092522987561774</v>
      </c>
      <c r="AP347" s="3">
        <v>9.435767924178215E-2</v>
      </c>
      <c r="AQ347" s="3">
        <v>0.73460128221481358</v>
      </c>
      <c r="AR347" s="3">
        <v>4.4654418358271407E-3</v>
      </c>
      <c r="AS347" s="3">
        <v>0.90236544758216264</v>
      </c>
      <c r="AT347" s="3">
        <v>2.9534619869957777E-2</v>
      </c>
    </row>
    <row r="348" spans="4:46" x14ac:dyDescent="0.2"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O348" t="s">
        <v>248</v>
      </c>
      <c r="P348" s="64">
        <v>57</v>
      </c>
      <c r="Q348" t="s">
        <v>253</v>
      </c>
      <c r="R348" s="22" t="s">
        <v>98</v>
      </c>
      <c r="S348" s="26">
        <v>44845</v>
      </c>
      <c r="T348" s="69">
        <v>45.648800000000001</v>
      </c>
      <c r="U348" s="69">
        <v>2.7736700000000001</v>
      </c>
      <c r="V348" s="69">
        <v>7.35907</v>
      </c>
      <c r="W348" s="69">
        <v>7.4171000000000001E-2</v>
      </c>
      <c r="X348" s="69">
        <v>3.7560686200760269</v>
      </c>
      <c r="Y348" s="69">
        <v>4.3090200407798136</v>
      </c>
      <c r="Z348" s="69">
        <v>12.169</v>
      </c>
      <c r="AA348" s="69">
        <v>0.16217500000000001</v>
      </c>
      <c r="AB348" s="69">
        <v>22.064499999999999</v>
      </c>
      <c r="AC348" s="69">
        <v>0.73572499999999996</v>
      </c>
      <c r="AD348" s="69">
        <f t="shared" si="52"/>
        <v>99.052199660855848</v>
      </c>
      <c r="AF348" s="11">
        <f t="shared" si="53"/>
        <v>0.73972865250799491</v>
      </c>
      <c r="AG348" s="11"/>
      <c r="AH348" s="11">
        <f t="shared" si="54"/>
        <v>0.36482831118700254</v>
      </c>
      <c r="AI348" s="11">
        <f t="shared" si="55"/>
        <v>0.13112581587833524</v>
      </c>
      <c r="AJ348" s="11">
        <f t="shared" si="56"/>
        <v>0.47536234111084674</v>
      </c>
      <c r="AK348" s="11">
        <f t="shared" si="57"/>
        <v>2.8683531823815542E-2</v>
      </c>
      <c r="AL348" s="3">
        <v>1.7204130490327392</v>
      </c>
      <c r="AM348" s="3">
        <v>7.8623073943047933E-2</v>
      </c>
      <c r="AN348" s="3">
        <v>0.32685594563363823</v>
      </c>
      <c r="AO348" s="3">
        <v>0.11836955962114247</v>
      </c>
      <c r="AP348" s="3">
        <v>0.12219799361404202</v>
      </c>
      <c r="AQ348" s="3">
        <v>0.68372763159139016</v>
      </c>
      <c r="AR348" s="3">
        <v>5.1763783124637993E-3</v>
      </c>
      <c r="AS348" s="3">
        <v>0.89088033376022968</v>
      </c>
      <c r="AT348" s="3">
        <v>5.3756034491306663E-2</v>
      </c>
    </row>
    <row r="349" spans="4:46" x14ac:dyDescent="0.2"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O349" t="s">
        <v>248</v>
      </c>
      <c r="P349" s="64">
        <v>57</v>
      </c>
      <c r="Q349" t="s">
        <v>493</v>
      </c>
      <c r="R349" s="22" t="s">
        <v>355</v>
      </c>
      <c r="S349" s="26">
        <v>44845</v>
      </c>
      <c r="T349" s="69">
        <v>45.251399999999997</v>
      </c>
      <c r="U349" s="69">
        <v>3.0395699999999999</v>
      </c>
      <c r="V349" s="69">
        <v>7.4805099999999998</v>
      </c>
      <c r="W349" s="69">
        <v>0.37292999999999998</v>
      </c>
      <c r="X349" s="69">
        <v>4.2623634249950788</v>
      </c>
      <c r="Y349" s="69">
        <v>3.1312426093426295</v>
      </c>
      <c r="Z349" s="69">
        <v>12.6404</v>
      </c>
      <c r="AA349" s="69">
        <v>9.1900999999999997E-2</v>
      </c>
      <c r="AB349" s="69">
        <v>22.528400000000001</v>
      </c>
      <c r="AC349" s="69">
        <v>0.46429599999999999</v>
      </c>
      <c r="AD349" s="69">
        <f t="shared" si="52"/>
        <v>99.263013034337703</v>
      </c>
      <c r="AF349" s="11">
        <f t="shared" si="53"/>
        <v>0.76094062541090746</v>
      </c>
      <c r="AG349" s="11"/>
      <c r="AH349" s="11">
        <f t="shared" si="54"/>
        <v>0.37781249689206942</v>
      </c>
      <c r="AI349" s="11">
        <f t="shared" si="55"/>
        <v>0.120255149035587</v>
      </c>
      <c r="AJ349" s="11">
        <f t="shared" si="56"/>
        <v>0.48388581551278087</v>
      </c>
      <c r="AK349" s="11">
        <f t="shared" si="57"/>
        <v>1.8046538559562716E-2</v>
      </c>
      <c r="AL349" s="3">
        <v>1.7038807619275718</v>
      </c>
      <c r="AM349" s="3">
        <v>8.6081771647262911E-2</v>
      </c>
      <c r="AN349" s="3">
        <v>0.33194679519604264</v>
      </c>
      <c r="AO349" s="3">
        <v>0.13420256218227977</v>
      </c>
      <c r="AP349" s="3">
        <v>8.8716846533083496E-2</v>
      </c>
      <c r="AQ349" s="3">
        <v>0.70956612588677714</v>
      </c>
      <c r="AR349" s="3">
        <v>2.93066485564042E-3</v>
      </c>
      <c r="AS349" s="3">
        <v>0.90878143605464967</v>
      </c>
      <c r="AT349" s="3">
        <v>3.3893035716691375E-2</v>
      </c>
    </row>
    <row r="350" spans="4:46" x14ac:dyDescent="0.2"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O350" t="s">
        <v>248</v>
      </c>
      <c r="P350" s="64">
        <v>57</v>
      </c>
      <c r="Q350" t="s">
        <v>254</v>
      </c>
      <c r="R350" s="22" t="s">
        <v>98</v>
      </c>
      <c r="S350" s="26">
        <v>44845</v>
      </c>
      <c r="T350" s="69">
        <v>46.322200000000002</v>
      </c>
      <c r="U350" s="69">
        <v>2.5340699999999998</v>
      </c>
      <c r="V350" s="69">
        <v>6.6899100000000002</v>
      </c>
      <c r="W350" s="69">
        <v>0.31194899999999998</v>
      </c>
      <c r="X350" s="69">
        <v>4.3085272150934895</v>
      </c>
      <c r="Y350" s="69">
        <v>2.7426038338324332</v>
      </c>
      <c r="Z350" s="69">
        <v>12.952999999999999</v>
      </c>
      <c r="AA350" s="69">
        <v>9.7487000000000004E-2</v>
      </c>
      <c r="AB350" s="69">
        <v>22.514900000000001</v>
      </c>
      <c r="AC350" s="69">
        <v>0.47746699999999997</v>
      </c>
      <c r="AD350" s="69">
        <f t="shared" si="52"/>
        <v>98.952114048925921</v>
      </c>
      <c r="AF350" s="11">
        <f t="shared" si="53"/>
        <v>0.77313426232913396</v>
      </c>
      <c r="AG350" s="11"/>
      <c r="AH350" s="11">
        <f t="shared" si="54"/>
        <v>0.38539419503995731</v>
      </c>
      <c r="AI350" s="11">
        <f t="shared" si="55"/>
        <v>0.11473645204665354</v>
      </c>
      <c r="AJ350" s="11">
        <f t="shared" si="56"/>
        <v>0.48139532335986501</v>
      </c>
      <c r="AK350" s="11">
        <f t="shared" si="57"/>
        <v>1.8474029553524139E-2</v>
      </c>
      <c r="AL350" s="3">
        <v>1.7444158132934124</v>
      </c>
      <c r="AM350" s="3">
        <v>7.1774687923884042E-2</v>
      </c>
      <c r="AN350" s="3">
        <v>0.29690068915252926</v>
      </c>
      <c r="AO350" s="3">
        <v>0.1356728130111112</v>
      </c>
      <c r="AP350" s="3">
        <v>7.7715226149267069E-2</v>
      </c>
      <c r="AQ350" s="3">
        <v>0.72720370180122496</v>
      </c>
      <c r="AR350" s="3">
        <v>3.1091829921622792E-3</v>
      </c>
      <c r="AS350" s="3">
        <v>0.90834907656249553</v>
      </c>
      <c r="AT350" s="3">
        <v>3.4858809113912884E-2</v>
      </c>
    </row>
    <row r="351" spans="4:46" x14ac:dyDescent="0.2">
      <c r="O351" t="s">
        <v>248</v>
      </c>
      <c r="P351" s="64">
        <v>57</v>
      </c>
      <c r="Q351" t="s">
        <v>494</v>
      </c>
      <c r="R351" s="22" t="s">
        <v>355</v>
      </c>
      <c r="S351" s="26">
        <v>44845</v>
      </c>
      <c r="T351" s="69">
        <v>42.824800000000003</v>
      </c>
      <c r="U351" s="69">
        <v>4.2670700000000004</v>
      </c>
      <c r="V351" s="69">
        <v>8.95641</v>
      </c>
      <c r="W351" s="69">
        <v>7.3368000000000003E-2</v>
      </c>
      <c r="X351" s="69">
        <v>4.3615100645366409</v>
      </c>
      <c r="Y351" s="69">
        <v>4.3710163833969649</v>
      </c>
      <c r="Z351" s="69">
        <v>11.263999999999999</v>
      </c>
      <c r="AA351" s="69">
        <v>0.11169999999999999</v>
      </c>
      <c r="AB351" s="69">
        <v>21.997199999999999</v>
      </c>
      <c r="AC351" s="69">
        <v>0.54361099999999996</v>
      </c>
      <c r="AD351" s="69">
        <f t="shared" si="52"/>
        <v>98.770685447933602</v>
      </c>
      <c r="AF351" s="11">
        <f t="shared" si="53"/>
        <v>0.70769307006158189</v>
      </c>
      <c r="AG351" s="11"/>
      <c r="AH351" s="11">
        <f t="shared" si="54"/>
        <v>0.34664404878856392</v>
      </c>
      <c r="AI351" s="11">
        <f t="shared" si="55"/>
        <v>0.14513133765180983</v>
      </c>
      <c r="AJ351" s="11">
        <f t="shared" si="56"/>
        <v>0.48646942695353573</v>
      </c>
      <c r="AK351" s="11">
        <f t="shared" si="57"/>
        <v>2.175518660609051E-2</v>
      </c>
      <c r="AL351" s="3">
        <v>1.6309141136144549</v>
      </c>
      <c r="AM351" s="3">
        <v>0.12222425051366267</v>
      </c>
      <c r="AN351" s="3">
        <v>0.40197570603284211</v>
      </c>
      <c r="AO351" s="3">
        <v>0.13889153515321803</v>
      </c>
      <c r="AP351" s="3">
        <v>0.12525653130047387</v>
      </c>
      <c r="AQ351" s="3">
        <v>0.63951872827245937</v>
      </c>
      <c r="AR351" s="3">
        <v>3.6026963588509874E-3</v>
      </c>
      <c r="AS351" s="3">
        <v>0.89748060108343886</v>
      </c>
      <c r="AT351" s="3">
        <v>4.0135837670599125E-2</v>
      </c>
    </row>
    <row r="352" spans="4:46" x14ac:dyDescent="0.2">
      <c r="O352" t="s">
        <v>248</v>
      </c>
      <c r="P352" s="64">
        <v>57</v>
      </c>
      <c r="Q352" t="s">
        <v>255</v>
      </c>
      <c r="R352" s="22" t="s">
        <v>98</v>
      </c>
      <c r="S352" s="26">
        <v>44845</v>
      </c>
      <c r="T352" s="69">
        <v>45.521700000000003</v>
      </c>
      <c r="U352" s="69">
        <v>2.7738299999999998</v>
      </c>
      <c r="V352" s="69">
        <v>7.3498400000000004</v>
      </c>
      <c r="W352" s="69">
        <v>1.2917E-2</v>
      </c>
      <c r="X352" s="69">
        <v>3.4619125539243183</v>
      </c>
      <c r="Y352" s="69">
        <v>4.6313405439375481</v>
      </c>
      <c r="Z352" s="69">
        <v>12.210100000000001</v>
      </c>
      <c r="AA352" s="69">
        <v>0.14192099999999999</v>
      </c>
      <c r="AB352" s="69">
        <v>22.175799999999999</v>
      </c>
      <c r="AC352" s="69">
        <v>0.68681400000000004</v>
      </c>
      <c r="AD352" s="69">
        <f t="shared" si="52"/>
        <v>98.966175097861864</v>
      </c>
      <c r="AF352" s="11">
        <f t="shared" si="53"/>
        <v>0.74048079653754906</v>
      </c>
      <c r="AG352" s="11"/>
      <c r="AH352" s="11">
        <f t="shared" si="54"/>
        <v>0.36558190802038454</v>
      </c>
      <c r="AI352" s="11">
        <f t="shared" si="55"/>
        <v>0.13054085979266494</v>
      </c>
      <c r="AJ352" s="11">
        <f t="shared" si="56"/>
        <v>0.47713558938487888</v>
      </c>
      <c r="AK352" s="11">
        <f t="shared" si="57"/>
        <v>2.6741642802071589E-2</v>
      </c>
      <c r="AL352" s="3">
        <v>1.7167998333059369</v>
      </c>
      <c r="AM352" s="3">
        <v>7.8681548555286335E-2</v>
      </c>
      <c r="AN352" s="3">
        <v>0.32666993636489289</v>
      </c>
      <c r="AO352" s="3">
        <v>0.10917430484141651</v>
      </c>
      <c r="AP352" s="3">
        <v>0.13142866752032989</v>
      </c>
      <c r="AQ352" s="3">
        <v>0.68650750405646055</v>
      </c>
      <c r="AR352" s="3">
        <v>4.5330091175389189E-3</v>
      </c>
      <c r="AS352" s="3">
        <v>0.8959884375538002</v>
      </c>
      <c r="AT352" s="3">
        <v>5.0216758684338218E-2</v>
      </c>
    </row>
    <row r="353" spans="15:46" x14ac:dyDescent="0.2">
      <c r="O353" t="s">
        <v>248</v>
      </c>
      <c r="P353" s="64">
        <v>57</v>
      </c>
      <c r="Q353" t="s">
        <v>495</v>
      </c>
      <c r="R353" s="22" t="s">
        <v>355</v>
      </c>
      <c r="S353" s="26">
        <v>44845</v>
      </c>
      <c r="T353" s="69">
        <v>42.508899999999997</v>
      </c>
      <c r="U353" s="69">
        <v>4.7382499999999999</v>
      </c>
      <c r="V353" s="69">
        <v>9.0957799999999995</v>
      </c>
      <c r="W353" s="69">
        <v>3.5533000000000002E-2</v>
      </c>
      <c r="X353" s="69">
        <v>4.5431871163941944</v>
      </c>
      <c r="Y353" s="69">
        <v>4.0696756282742603</v>
      </c>
      <c r="Z353" s="69">
        <v>11.0153</v>
      </c>
      <c r="AA353" s="69">
        <v>0.105183</v>
      </c>
      <c r="AB353" s="69">
        <v>22.234999999999999</v>
      </c>
      <c r="AC353" s="69">
        <v>0.52255600000000002</v>
      </c>
      <c r="AD353" s="69">
        <f t="shared" si="52"/>
        <v>98.869364744668431</v>
      </c>
      <c r="AF353" s="11">
        <f t="shared" si="53"/>
        <v>0.70531276304966484</v>
      </c>
      <c r="AG353" s="11"/>
      <c r="AH353" s="11">
        <f t="shared" si="54"/>
        <v>0.34065826018449563</v>
      </c>
      <c r="AI353" s="11">
        <f t="shared" si="55"/>
        <v>0.14417858977979262</v>
      </c>
      <c r="AJ353" s="11">
        <f t="shared" si="56"/>
        <v>0.49414768991563818</v>
      </c>
      <c r="AK353" s="11">
        <f t="shared" si="57"/>
        <v>2.1015460120073659E-2</v>
      </c>
      <c r="AL353" s="3">
        <v>1.619414545613661</v>
      </c>
      <c r="AM353" s="3">
        <v>0.13576505752717846</v>
      </c>
      <c r="AN353" s="3">
        <v>0.40836471472636127</v>
      </c>
      <c r="AO353" s="3">
        <v>0.14472446224396596</v>
      </c>
      <c r="AP353" s="3">
        <v>0.11665951404725231</v>
      </c>
      <c r="AQ353" s="3">
        <v>0.62560379758129037</v>
      </c>
      <c r="AR353" s="3">
        <v>3.393614151775803E-3</v>
      </c>
      <c r="AS353" s="3">
        <v>0.90748033295837005</v>
      </c>
      <c r="AT353" s="3">
        <v>3.8593961150144504E-2</v>
      </c>
    </row>
    <row r="354" spans="15:46" x14ac:dyDescent="0.2">
      <c r="O354" t="s">
        <v>248</v>
      </c>
      <c r="P354" s="64">
        <v>57</v>
      </c>
      <c r="Q354" t="s">
        <v>256</v>
      </c>
      <c r="R354" s="22" t="s">
        <v>98</v>
      </c>
      <c r="S354" s="26">
        <v>44845</v>
      </c>
      <c r="T354" s="69">
        <v>45.569200000000002</v>
      </c>
      <c r="U354" s="69">
        <v>2.9694600000000002</v>
      </c>
      <c r="V354" s="69">
        <v>7.1314299999999999</v>
      </c>
      <c r="W354" s="69">
        <v>8.7758000000000003E-2</v>
      </c>
      <c r="X354" s="69">
        <v>3.8986346151007112</v>
      </c>
      <c r="Y354" s="69">
        <v>4.5342796271020696</v>
      </c>
      <c r="Z354" s="69">
        <v>11.7316</v>
      </c>
      <c r="AA354" s="69">
        <v>0.177458</v>
      </c>
      <c r="AB354" s="69">
        <v>22.592700000000001</v>
      </c>
      <c r="AC354" s="69">
        <v>0.74963599999999997</v>
      </c>
      <c r="AD354" s="69">
        <f t="shared" si="52"/>
        <v>99.442156242202785</v>
      </c>
      <c r="AF354" s="11">
        <f t="shared" si="53"/>
        <v>0.7238651720877759</v>
      </c>
      <c r="AG354" s="11"/>
      <c r="AH354" s="11">
        <f t="shared" si="54"/>
        <v>0.35000874360486312</v>
      </c>
      <c r="AI354" s="11">
        <f t="shared" si="55"/>
        <v>0.13652646943770919</v>
      </c>
      <c r="AJ354" s="11">
        <f t="shared" si="56"/>
        <v>0.48438069217493557</v>
      </c>
      <c r="AK354" s="11">
        <f t="shared" si="57"/>
        <v>2.9084094782492066E-2</v>
      </c>
      <c r="AL354" s="3">
        <v>1.7167369903378895</v>
      </c>
      <c r="AM354" s="3">
        <v>8.4139845058967086E-2</v>
      </c>
      <c r="AN354" s="3">
        <v>0.31662053409792307</v>
      </c>
      <c r="AO354" s="3">
        <v>0.12281404814672957</v>
      </c>
      <c r="AP354" s="3">
        <v>0.1285354311868564</v>
      </c>
      <c r="AQ354" s="3">
        <v>0.65889238053598198</v>
      </c>
      <c r="AR354" s="3">
        <v>5.6619585164921641E-3</v>
      </c>
      <c r="AS354" s="3">
        <v>0.91184792718525565</v>
      </c>
      <c r="AT354" s="3">
        <v>5.4750884933904467E-2</v>
      </c>
    </row>
    <row r="355" spans="15:46" x14ac:dyDescent="0.2">
      <c r="O355" t="s">
        <v>248</v>
      </c>
      <c r="P355" s="64">
        <v>57</v>
      </c>
      <c r="Q355" t="s">
        <v>496</v>
      </c>
      <c r="R355" s="22" t="s">
        <v>355</v>
      </c>
      <c r="S355" s="26">
        <v>44845</v>
      </c>
      <c r="T355" s="69">
        <v>46.725999999999999</v>
      </c>
      <c r="U355" s="69">
        <v>2.8728099999999999</v>
      </c>
      <c r="V355" s="69">
        <v>5.5276800000000001</v>
      </c>
      <c r="W355" s="69">
        <v>2.0549999999999999E-2</v>
      </c>
      <c r="X355" s="69">
        <v>4.9092713857537804</v>
      </c>
      <c r="Y355" s="69">
        <v>3.3206836667291499</v>
      </c>
      <c r="Z355" s="69">
        <v>12.901999999999999</v>
      </c>
      <c r="AA355" s="69">
        <v>0.13324900000000001</v>
      </c>
      <c r="AB355" s="69">
        <v>22.209599999999998</v>
      </c>
      <c r="AC355" s="69">
        <v>0.43567099999999997</v>
      </c>
      <c r="AD355" s="69">
        <f t="shared" si="52"/>
        <v>99.057515052482941</v>
      </c>
      <c r="AF355" s="11">
        <f t="shared" si="53"/>
        <v>0.74442031195278824</v>
      </c>
      <c r="AG355" s="11"/>
      <c r="AH355" s="11">
        <f t="shared" si="54"/>
        <v>0.38020821155425616</v>
      </c>
      <c r="AI355" s="11">
        <f t="shared" si="55"/>
        <v>0.13276649916889238</v>
      </c>
      <c r="AJ355" s="11">
        <f t="shared" si="56"/>
        <v>0.47032951451369165</v>
      </c>
      <c r="AK355" s="11">
        <f t="shared" si="57"/>
        <v>1.6695774763159827E-2</v>
      </c>
      <c r="AL355" s="3">
        <v>1.7634015926590336</v>
      </c>
      <c r="AM355" s="3">
        <v>8.154388443480412E-2</v>
      </c>
      <c r="AN355" s="3">
        <v>0.24584739479435361</v>
      </c>
      <c r="AO355" s="3">
        <v>0.15492190057563646</v>
      </c>
      <c r="AP355" s="3">
        <v>9.4297966806619268E-2</v>
      </c>
      <c r="AQ355" s="3">
        <v>0.72589622766602824</v>
      </c>
      <c r="AR355" s="3">
        <v>4.2588792054440994E-3</v>
      </c>
      <c r="AS355" s="3">
        <v>0.89795646167090637</v>
      </c>
      <c r="AT355" s="3">
        <v>3.1875692187173982E-2</v>
      </c>
    </row>
    <row r="356" spans="15:46" x14ac:dyDescent="0.2">
      <c r="O356" t="s">
        <v>248</v>
      </c>
      <c r="P356" s="64">
        <v>57</v>
      </c>
      <c r="Q356" t="s">
        <v>257</v>
      </c>
      <c r="R356" s="22" t="s">
        <v>98</v>
      </c>
      <c r="S356" s="26">
        <v>44845</v>
      </c>
      <c r="T356" s="69">
        <v>46.3949</v>
      </c>
      <c r="U356" s="69">
        <v>2.4169900000000002</v>
      </c>
      <c r="V356" s="69">
        <v>6.7277699999999996</v>
      </c>
      <c r="W356" s="69">
        <v>1.6164000000000001E-2</v>
      </c>
      <c r="X356" s="69">
        <v>3.7432340478153807</v>
      </c>
      <c r="Y356" s="69">
        <v>4.743010756467374</v>
      </c>
      <c r="Z356" s="69">
        <v>12.1076</v>
      </c>
      <c r="AA356" s="69">
        <v>0.19975899999999999</v>
      </c>
      <c r="AB356" s="69">
        <v>22.176200000000001</v>
      </c>
      <c r="AC356" s="69">
        <v>0.810782</v>
      </c>
      <c r="AD356" s="69">
        <f t="shared" si="52"/>
        <v>99.336409804282752</v>
      </c>
      <c r="AF356" s="11">
        <f t="shared" si="53"/>
        <v>0.72932625296258191</v>
      </c>
      <c r="AG356" s="11"/>
      <c r="AH356" s="11">
        <f t="shared" si="54"/>
        <v>0.35922170648132729</v>
      </c>
      <c r="AI356" s="11">
        <f t="shared" si="55"/>
        <v>0.1366842649722157</v>
      </c>
      <c r="AJ356" s="11">
        <f t="shared" si="56"/>
        <v>0.47281220403728369</v>
      </c>
      <c r="AK356" s="11">
        <f t="shared" si="57"/>
        <v>3.1281824509173439E-2</v>
      </c>
      <c r="AL356" s="3">
        <v>1.744338745542529</v>
      </c>
      <c r="AM356" s="3">
        <v>6.8348235303003269E-2</v>
      </c>
      <c r="AN356" s="3">
        <v>0.29809988834839657</v>
      </c>
      <c r="AO356" s="3">
        <v>0.11768218370406096</v>
      </c>
      <c r="AP356" s="3">
        <v>0.13418281322346132</v>
      </c>
      <c r="AQ356" s="3">
        <v>0.67864636475508788</v>
      </c>
      <c r="AR356" s="3">
        <v>6.3607112325639271E-3</v>
      </c>
      <c r="AS356" s="3">
        <v>0.89324302427259561</v>
      </c>
      <c r="AT356" s="3">
        <v>5.909803361830164E-2</v>
      </c>
    </row>
    <row r="357" spans="15:46" x14ac:dyDescent="0.2">
      <c r="O357" t="s">
        <v>248</v>
      </c>
      <c r="P357" s="64">
        <v>57</v>
      </c>
      <c r="Q357" t="s">
        <v>497</v>
      </c>
      <c r="R357" s="22" t="s">
        <v>355</v>
      </c>
      <c r="S357" s="26">
        <v>44845</v>
      </c>
      <c r="T357" s="69">
        <v>42.658700000000003</v>
      </c>
      <c r="U357" s="69">
        <v>4.7087899999999996</v>
      </c>
      <c r="V357" s="69">
        <v>8.9834800000000001</v>
      </c>
      <c r="W357" s="69">
        <v>3.5354999999999998E-2</v>
      </c>
      <c r="X357" s="69">
        <v>4.7427390461584773</v>
      </c>
      <c r="Y357" s="69">
        <v>3.8064683585174173</v>
      </c>
      <c r="Z357" s="69">
        <v>10.9237</v>
      </c>
      <c r="AA357" s="69">
        <v>0.11236500000000001</v>
      </c>
      <c r="AB357" s="69">
        <v>22.346499999999999</v>
      </c>
      <c r="AC357" s="69">
        <v>0.51517500000000005</v>
      </c>
      <c r="AD357" s="69">
        <f t="shared" si="52"/>
        <v>98.833272404675881</v>
      </c>
      <c r="AF357" s="11">
        <f t="shared" si="53"/>
        <v>0.70452351612231945</v>
      </c>
      <c r="AG357" s="11"/>
      <c r="AH357" s="11">
        <f t="shared" si="54"/>
        <v>0.33822201910979821</v>
      </c>
      <c r="AI357" s="11">
        <f t="shared" si="55"/>
        <v>0.14382639889876866</v>
      </c>
      <c r="AJ357" s="11">
        <f t="shared" si="56"/>
        <v>0.49720863951326533</v>
      </c>
      <c r="AK357" s="11">
        <f t="shared" si="57"/>
        <v>2.0742942478167669E-2</v>
      </c>
      <c r="AL357" s="3">
        <v>1.6260694985353701</v>
      </c>
      <c r="AM357" s="3">
        <v>0.13499966080414547</v>
      </c>
      <c r="AN357" s="3">
        <v>0.40355820828054401</v>
      </c>
      <c r="AO357" s="3">
        <v>0.15116939265679263</v>
      </c>
      <c r="AP357" s="3">
        <v>0.10917819496440968</v>
      </c>
      <c r="AQ357" s="3">
        <v>0.62076343754240904</v>
      </c>
      <c r="AR357" s="3">
        <v>3.627448731358179E-3</v>
      </c>
      <c r="AS357" s="3">
        <v>0.912563129545511</v>
      </c>
      <c r="AT357" s="3">
        <v>3.8071028939460294E-2</v>
      </c>
    </row>
    <row r="358" spans="15:46" x14ac:dyDescent="0.2">
      <c r="O358" t="s">
        <v>248</v>
      </c>
      <c r="P358" s="64">
        <v>57</v>
      </c>
      <c r="Q358" t="s">
        <v>258</v>
      </c>
      <c r="R358" s="22" t="s">
        <v>98</v>
      </c>
      <c r="S358" s="26">
        <v>44845</v>
      </c>
      <c r="T358" s="69">
        <v>46.668799999999997</v>
      </c>
      <c r="U358" s="69">
        <v>2.6917800000000001</v>
      </c>
      <c r="V358" s="69">
        <v>6.1802000000000001</v>
      </c>
      <c r="W358" s="69">
        <v>-3.6999999999999999E-4</v>
      </c>
      <c r="X358" s="69">
        <v>3.8927031087706356</v>
      </c>
      <c r="Y358" s="69">
        <v>3.9735438125289995</v>
      </c>
      <c r="Z358" s="69">
        <v>12.831300000000001</v>
      </c>
      <c r="AA358" s="69">
        <v>0.18082200000000001</v>
      </c>
      <c r="AB358" s="69">
        <v>22.275700000000001</v>
      </c>
      <c r="AC358" s="69">
        <v>0.59076600000000001</v>
      </c>
      <c r="AD358" s="69">
        <f t="shared" si="52"/>
        <v>99.28524492129965</v>
      </c>
      <c r="AF358" s="11">
        <f t="shared" si="53"/>
        <v>0.75388480384468637</v>
      </c>
      <c r="AG358" s="11"/>
      <c r="AH358" s="11">
        <f t="shared" si="54"/>
        <v>0.37851686444444321</v>
      </c>
      <c r="AI358" s="11">
        <f t="shared" si="55"/>
        <v>0.12660185990201367</v>
      </c>
      <c r="AJ358" s="11">
        <f t="shared" si="56"/>
        <v>0.47221847715536147</v>
      </c>
      <c r="AK358" s="11">
        <f t="shared" si="57"/>
        <v>2.2662798498181622E-2</v>
      </c>
      <c r="AL358" s="3">
        <v>1.7525910873305188</v>
      </c>
      <c r="AM358" s="3">
        <v>7.6030070746976083E-2</v>
      </c>
      <c r="AN358" s="3">
        <v>0.27351842524338299</v>
      </c>
      <c r="AO358" s="3">
        <v>0.12223860872391659</v>
      </c>
      <c r="AP358" s="3">
        <v>0.11228304184289215</v>
      </c>
      <c r="AQ358" s="3">
        <v>0.71837217407460574</v>
      </c>
      <c r="AR358" s="3">
        <v>5.7510080191787612E-3</v>
      </c>
      <c r="AS358" s="3">
        <v>0.8962047558176548</v>
      </c>
      <c r="AT358" s="3">
        <v>4.301082820087395E-2</v>
      </c>
    </row>
    <row r="359" spans="15:46" x14ac:dyDescent="0.2">
      <c r="O359" t="s">
        <v>248</v>
      </c>
      <c r="P359" s="64">
        <v>57</v>
      </c>
      <c r="Q359" t="s">
        <v>498</v>
      </c>
      <c r="R359" s="22" t="s">
        <v>355</v>
      </c>
      <c r="S359" s="26">
        <v>44845</v>
      </c>
      <c r="T359" s="69">
        <v>42.389099999999999</v>
      </c>
      <c r="U359" s="69">
        <v>4.6630799999999999</v>
      </c>
      <c r="V359" s="69">
        <v>9.0933399999999995</v>
      </c>
      <c r="W359" s="69">
        <v>3.6787E-2</v>
      </c>
      <c r="X359" s="69">
        <v>4.1191269750010528</v>
      </c>
      <c r="Y359" s="69">
        <v>4.677253451371481</v>
      </c>
      <c r="Z359" s="69">
        <v>11.148199999999999</v>
      </c>
      <c r="AA359" s="69">
        <v>0.115615</v>
      </c>
      <c r="AB359" s="69">
        <v>22.137699999999999</v>
      </c>
      <c r="AC359" s="69">
        <v>0.54280300000000004</v>
      </c>
      <c r="AD359" s="69">
        <f t="shared" si="52"/>
        <v>98.923005426372541</v>
      </c>
      <c r="AF359" s="11">
        <f t="shared" si="53"/>
        <v>0.70472053208805696</v>
      </c>
      <c r="AG359" s="11"/>
      <c r="AH359" s="11">
        <f t="shared" si="54"/>
        <v>0.34302805472686243</v>
      </c>
      <c r="AI359" s="11">
        <f t="shared" si="55"/>
        <v>0.14575045443202769</v>
      </c>
      <c r="AJ359" s="11">
        <f t="shared" si="56"/>
        <v>0.48950195208040942</v>
      </c>
      <c r="AK359" s="11">
        <f t="shared" si="57"/>
        <v>2.1719538760700551E-2</v>
      </c>
      <c r="AL359" s="3">
        <v>1.6138462479459115</v>
      </c>
      <c r="AM359" s="3">
        <v>0.13352810793448447</v>
      </c>
      <c r="AN359" s="3">
        <v>0.40800124057824155</v>
      </c>
      <c r="AO359" s="3">
        <v>0.13113429695179954</v>
      </c>
      <c r="AP359" s="3">
        <v>0.13399267704399129</v>
      </c>
      <c r="AQ359" s="3">
        <v>0.63275792084849225</v>
      </c>
      <c r="AR359" s="3">
        <v>3.7278710767706708E-3</v>
      </c>
      <c r="AS359" s="3">
        <v>0.90294724638865742</v>
      </c>
      <c r="AT359" s="3">
        <v>4.0064391231650738E-2</v>
      </c>
    </row>
    <row r="360" spans="15:46" x14ac:dyDescent="0.2">
      <c r="O360" t="s">
        <v>248</v>
      </c>
      <c r="P360" s="64">
        <v>57</v>
      </c>
      <c r="Q360" t="s">
        <v>259</v>
      </c>
      <c r="R360" s="22" t="s">
        <v>98</v>
      </c>
      <c r="S360" s="26">
        <v>44845</v>
      </c>
      <c r="T360" s="69">
        <v>45.007599999999996</v>
      </c>
      <c r="U360" s="69">
        <v>3.01186</v>
      </c>
      <c r="V360" s="69">
        <v>7.3921700000000001</v>
      </c>
      <c r="W360" s="69">
        <v>-3.5599999999999998E-3</v>
      </c>
      <c r="X360" s="69">
        <v>3.5002233733970103</v>
      </c>
      <c r="Y360" s="69">
        <v>5.3187956374546381</v>
      </c>
      <c r="Z360" s="69">
        <v>11.4397</v>
      </c>
      <c r="AA360" s="69">
        <v>0.16758700000000001</v>
      </c>
      <c r="AB360" s="69">
        <v>22.462299999999999</v>
      </c>
      <c r="AC360" s="69">
        <v>0.79350200000000004</v>
      </c>
      <c r="AD360" s="69">
        <f t="shared" si="52"/>
        <v>99.090178010851645</v>
      </c>
      <c r="AF360" s="11">
        <f t="shared" si="53"/>
        <v>0.71109301553538951</v>
      </c>
      <c r="AG360" s="11"/>
      <c r="AH360" s="11">
        <f t="shared" si="54"/>
        <v>0.34295418170063174</v>
      </c>
      <c r="AI360" s="11">
        <f t="shared" si="55"/>
        <v>0.14219155166526137</v>
      </c>
      <c r="AJ360" s="11">
        <f t="shared" si="56"/>
        <v>0.48391906416405595</v>
      </c>
      <c r="AK360" s="11">
        <f t="shared" si="57"/>
        <v>3.0935202470050958E-2</v>
      </c>
      <c r="AL360" s="3">
        <v>1.703013170796384</v>
      </c>
      <c r="AM360" s="3">
        <v>8.5715388947735477E-2</v>
      </c>
      <c r="AN360" s="3">
        <v>0.32963566217583234</v>
      </c>
      <c r="AO360" s="3">
        <v>0.1107467687550827</v>
      </c>
      <c r="AP360" s="3">
        <v>0.15143548551408745</v>
      </c>
      <c r="AQ360" s="3">
        <v>0.64531485853007431</v>
      </c>
      <c r="AR360" s="3">
        <v>5.3704566849032461E-3</v>
      </c>
      <c r="AS360" s="3">
        <v>0.91055942482610208</v>
      </c>
      <c r="AT360" s="3">
        <v>5.8208783769798156E-2</v>
      </c>
    </row>
    <row r="361" spans="15:46" x14ac:dyDescent="0.2">
      <c r="O361" t="s">
        <v>248</v>
      </c>
      <c r="P361" s="64">
        <v>57</v>
      </c>
      <c r="Q361" t="s">
        <v>499</v>
      </c>
      <c r="R361" s="22" t="s">
        <v>355</v>
      </c>
      <c r="S361" s="26">
        <v>44845</v>
      </c>
      <c r="T361" s="69">
        <v>47.005299999999998</v>
      </c>
      <c r="U361" s="69">
        <v>2.9370699999999998</v>
      </c>
      <c r="V361" s="69">
        <v>5.4896099999999999</v>
      </c>
      <c r="W361" s="69">
        <v>3.3159999999999999E-3</v>
      </c>
      <c r="X361" s="69">
        <v>5.1955787912444391</v>
      </c>
      <c r="Y361" s="69">
        <v>2.7999549069323275</v>
      </c>
      <c r="Z361" s="69">
        <v>12.8789</v>
      </c>
      <c r="AA361" s="69">
        <v>0.14674100000000001</v>
      </c>
      <c r="AB361" s="69">
        <v>22.272099999999998</v>
      </c>
      <c r="AC361" s="69">
        <v>0.43654900000000002</v>
      </c>
      <c r="AD361" s="69">
        <f t="shared" si="52"/>
        <v>99.165119698176753</v>
      </c>
      <c r="AF361" s="11">
        <f t="shared" si="53"/>
        <v>0.74850051240735282</v>
      </c>
      <c r="AG361" s="11"/>
      <c r="AH361" s="11">
        <f t="shared" si="54"/>
        <v>0.38033018257311485</v>
      </c>
      <c r="AI361" s="11">
        <f t="shared" si="55"/>
        <v>0.13025439531961522</v>
      </c>
      <c r="AJ361" s="11">
        <f t="shared" si="56"/>
        <v>0.47265061779612116</v>
      </c>
      <c r="AK361" s="11">
        <f t="shared" si="57"/>
        <v>1.6764804311148816E-2</v>
      </c>
      <c r="AL361" s="3">
        <v>1.7710014442160464</v>
      </c>
      <c r="AM361" s="3">
        <v>8.3229685131511758E-2</v>
      </c>
      <c r="AN361" s="3">
        <v>0.24374946504973416</v>
      </c>
      <c r="AO361" s="3">
        <v>0.1636851095412184</v>
      </c>
      <c r="AP361" s="3">
        <v>7.9378944978998667E-2</v>
      </c>
      <c r="AQ361" s="3">
        <v>0.72339538779048496</v>
      </c>
      <c r="AR361" s="3">
        <v>4.6823330427374641E-3</v>
      </c>
      <c r="AS361" s="3">
        <v>0.89899064711833054</v>
      </c>
      <c r="AT361" s="3">
        <v>3.188698313093697E-2</v>
      </c>
    </row>
    <row r="362" spans="15:46" x14ac:dyDescent="0.2">
      <c r="O362" t="s">
        <v>248</v>
      </c>
      <c r="P362" s="64">
        <v>57</v>
      </c>
      <c r="Q362" t="s">
        <v>260</v>
      </c>
      <c r="R362" s="22" t="s">
        <v>98</v>
      </c>
      <c r="S362" s="26">
        <v>44845</v>
      </c>
      <c r="T362" s="69">
        <v>46.118299999999998</v>
      </c>
      <c r="U362" s="69">
        <v>2.5096400000000001</v>
      </c>
      <c r="V362" s="69">
        <v>6.6646700000000001</v>
      </c>
      <c r="W362" s="69">
        <v>6.6800000000000002E-3</v>
      </c>
      <c r="X362" s="69">
        <v>3.2432656180318462</v>
      </c>
      <c r="Y362" s="69">
        <v>4.8746838069345468</v>
      </c>
      <c r="Z362" s="69">
        <v>12.5809</v>
      </c>
      <c r="AA362" s="69">
        <v>0.135689</v>
      </c>
      <c r="AB362" s="69">
        <v>22.175999999999998</v>
      </c>
      <c r="AC362" s="69">
        <v>0.69150800000000001</v>
      </c>
      <c r="AD362" s="69">
        <f t="shared" si="52"/>
        <v>99.001336424966397</v>
      </c>
      <c r="AF362" s="11">
        <f t="shared" si="53"/>
        <v>0.74618010523098277</v>
      </c>
      <c r="AG362" s="11"/>
      <c r="AH362" s="11">
        <f t="shared" si="54"/>
        <v>0.37251603537670569</v>
      </c>
      <c r="AI362" s="11">
        <f t="shared" si="55"/>
        <v>0.12899709027883638</v>
      </c>
      <c r="AJ362" s="11">
        <f t="shared" si="56"/>
        <v>0.47186038308244099</v>
      </c>
      <c r="AK362" s="11">
        <f t="shared" si="57"/>
        <v>2.6626491262016914E-2</v>
      </c>
      <c r="AL362" s="3">
        <v>1.7368839655962702</v>
      </c>
      <c r="AM362" s="3">
        <v>7.1088739128204889E-2</v>
      </c>
      <c r="AN362" s="3">
        <v>0.29580550970979785</v>
      </c>
      <c r="AO362" s="3">
        <v>0.10213702069696699</v>
      </c>
      <c r="AP362" s="3">
        <v>0.13814213549112625</v>
      </c>
      <c r="AQ362" s="3">
        <v>0.70637302175388239</v>
      </c>
      <c r="AR362" s="3">
        <v>4.3279366732251528E-3</v>
      </c>
      <c r="AS362" s="3">
        <v>0.89475193814631426</v>
      </c>
      <c r="AT362" s="3">
        <v>5.0489732804211943E-2</v>
      </c>
    </row>
    <row r="363" spans="15:46" x14ac:dyDescent="0.2">
      <c r="O363" t="s">
        <v>248</v>
      </c>
      <c r="P363" s="64">
        <v>57</v>
      </c>
      <c r="Q363" t="s">
        <v>500</v>
      </c>
      <c r="R363" s="22" t="s">
        <v>355</v>
      </c>
      <c r="S363" s="26">
        <v>44845</v>
      </c>
      <c r="T363" s="69">
        <v>41.551600000000001</v>
      </c>
      <c r="U363" s="69">
        <v>4.7496999999999998</v>
      </c>
      <c r="V363" s="69">
        <v>9.4225200000000005</v>
      </c>
      <c r="W363" s="69">
        <v>8.1479999999999997E-2</v>
      </c>
      <c r="X363" s="69">
        <v>4.1241001618181929</v>
      </c>
      <c r="Y363" s="69">
        <v>5.3907763901131016</v>
      </c>
      <c r="Z363" s="69">
        <v>11.3185</v>
      </c>
      <c r="AA363" s="69">
        <v>0.106513</v>
      </c>
      <c r="AB363" s="69">
        <v>21.2852</v>
      </c>
      <c r="AC363" s="69">
        <v>0.54193100000000005</v>
      </c>
      <c r="AD363" s="69">
        <f t="shared" si="52"/>
        <v>98.572320551931298</v>
      </c>
      <c r="AF363" s="11">
        <f t="shared" si="53"/>
        <v>0.69215526147204343</v>
      </c>
      <c r="AG363" s="11"/>
      <c r="AH363" s="11">
        <f t="shared" si="54"/>
        <v>0.34918896360439033</v>
      </c>
      <c r="AI363" s="11">
        <f t="shared" si="55"/>
        <v>0.15717293199598906</v>
      </c>
      <c r="AJ363" s="11">
        <f t="shared" si="56"/>
        <v>0.4718961240770343</v>
      </c>
      <c r="AK363" s="11">
        <f t="shared" si="57"/>
        <v>2.1741980322586271E-2</v>
      </c>
      <c r="AL363" s="3">
        <v>1.5897104840682159</v>
      </c>
      <c r="AM363" s="3">
        <v>0.13667476451540106</v>
      </c>
      <c r="AN363" s="3">
        <v>0.42484200293476682</v>
      </c>
      <c r="AO363" s="3">
        <v>0.13193579636590985</v>
      </c>
      <c r="AP363" s="3">
        <v>0.15519002506022733</v>
      </c>
      <c r="AQ363" s="3">
        <v>0.645571039982336</v>
      </c>
      <c r="AR363" s="3">
        <v>3.4512120470017896E-3</v>
      </c>
      <c r="AS363" s="3">
        <v>0.87242869430772074</v>
      </c>
      <c r="AT363" s="3">
        <v>4.0195980718421051E-2</v>
      </c>
    </row>
    <row r="364" spans="15:46" x14ac:dyDescent="0.2">
      <c r="O364" t="s">
        <v>248</v>
      </c>
      <c r="P364" s="64">
        <v>57</v>
      </c>
      <c r="Q364" t="s">
        <v>261</v>
      </c>
      <c r="R364" s="22" t="s">
        <v>98</v>
      </c>
      <c r="S364" s="26">
        <v>44845</v>
      </c>
      <c r="T364" s="69">
        <v>43.883600000000001</v>
      </c>
      <c r="U364" s="69">
        <v>3.3170099999999998</v>
      </c>
      <c r="V364" s="69">
        <v>8.5434000000000001</v>
      </c>
      <c r="W364" s="69">
        <v>0.15159600000000001</v>
      </c>
      <c r="X364" s="69">
        <v>4.0126669564184994</v>
      </c>
      <c r="Y364" s="69">
        <v>5.0936143091825317</v>
      </c>
      <c r="Z364" s="69">
        <v>10.727</v>
      </c>
      <c r="AA364" s="69">
        <v>0.158747</v>
      </c>
      <c r="AB364" s="69">
        <v>22.447399999999998</v>
      </c>
      <c r="AC364" s="69">
        <v>0.82727700000000004</v>
      </c>
      <c r="AD364" s="69">
        <f t="shared" si="52"/>
        <v>99.162311265601033</v>
      </c>
      <c r="AF364" s="11">
        <f t="shared" si="53"/>
        <v>0.68990324673285941</v>
      </c>
      <c r="AG364" s="11"/>
      <c r="AH364" s="11">
        <f t="shared" si="54"/>
        <v>0.32658851788227478</v>
      </c>
      <c r="AI364" s="11">
        <f t="shared" si="55"/>
        <v>0.14954018353521081</v>
      </c>
      <c r="AJ364" s="11">
        <f t="shared" si="56"/>
        <v>0.49111784863350955</v>
      </c>
      <c r="AK364" s="11">
        <f t="shared" si="57"/>
        <v>3.2753449949004899E-2</v>
      </c>
      <c r="AL364" s="3">
        <v>1.6651955683814221</v>
      </c>
      <c r="AM364" s="3">
        <v>9.466766106738618E-2</v>
      </c>
      <c r="AN364" s="3">
        <v>0.38205319145924083</v>
      </c>
      <c r="AO364" s="3">
        <v>0.12732077273461731</v>
      </c>
      <c r="AP364" s="3">
        <v>0.1454357765895837</v>
      </c>
      <c r="AQ364" s="3">
        <v>0.60682876219703286</v>
      </c>
      <c r="AR364" s="3">
        <v>5.1016101169707694E-3</v>
      </c>
      <c r="AS364" s="3">
        <v>0.91253800994489054</v>
      </c>
      <c r="AT364" s="3">
        <v>6.0858647508856105E-2</v>
      </c>
    </row>
    <row r="365" spans="15:46" x14ac:dyDescent="0.2">
      <c r="O365" t="s">
        <v>248</v>
      </c>
      <c r="P365" s="64">
        <v>57</v>
      </c>
      <c r="Q365" t="s">
        <v>501</v>
      </c>
      <c r="R365" s="22" t="s">
        <v>355</v>
      </c>
      <c r="S365" s="26">
        <v>44845</v>
      </c>
      <c r="T365" s="69">
        <v>42.295099999999998</v>
      </c>
      <c r="U365" s="69">
        <v>4.7089800000000004</v>
      </c>
      <c r="V365" s="69">
        <v>9.2088199999999993</v>
      </c>
      <c r="W365" s="69">
        <v>2.8617E-2</v>
      </c>
      <c r="X365" s="69">
        <v>4.6238365475712389</v>
      </c>
      <c r="Y365" s="69">
        <v>4.0767661852355515</v>
      </c>
      <c r="Z365" s="69">
        <v>10.8416</v>
      </c>
      <c r="AA365" s="69">
        <v>0.115649</v>
      </c>
      <c r="AB365" s="69">
        <v>22.234200000000001</v>
      </c>
      <c r="AC365" s="69">
        <v>0.50483599999999995</v>
      </c>
      <c r="AD365" s="69">
        <f t="shared" si="52"/>
        <v>98.638404732806791</v>
      </c>
      <c r="AF365" s="11">
        <f t="shared" si="53"/>
        <v>0.69978652166023458</v>
      </c>
      <c r="AG365" s="11"/>
      <c r="AH365" s="11">
        <f t="shared" si="54"/>
        <v>0.33677116816636721</v>
      </c>
      <c r="AI365" s="11">
        <f t="shared" si="55"/>
        <v>0.14651805158849235</v>
      </c>
      <c r="AJ365" s="11">
        <f t="shared" si="56"/>
        <v>0.49631805301154275</v>
      </c>
      <c r="AK365" s="11">
        <f t="shared" si="57"/>
        <v>2.0392727233597634E-2</v>
      </c>
      <c r="AL365" s="3">
        <v>1.6161200229846386</v>
      </c>
      <c r="AM365" s="3">
        <v>0.1353325510972751</v>
      </c>
      <c r="AN365" s="3">
        <v>0.41468433690290452</v>
      </c>
      <c r="AO365" s="3">
        <v>0.14773696733373476</v>
      </c>
      <c r="AP365" s="3">
        <v>0.11721455894633943</v>
      </c>
      <c r="AQ365" s="3">
        <v>0.6175922147448254</v>
      </c>
      <c r="AR365" s="3">
        <v>3.7425204024841381E-3</v>
      </c>
      <c r="AS365" s="3">
        <v>0.91017935782974846</v>
      </c>
      <c r="AT365" s="3">
        <v>3.7397469758049376E-2</v>
      </c>
    </row>
    <row r="366" spans="15:46" x14ac:dyDescent="0.2">
      <c r="O366" t="s">
        <v>248</v>
      </c>
      <c r="P366" s="64">
        <v>57</v>
      </c>
      <c r="Q366" t="s">
        <v>262</v>
      </c>
      <c r="R366" s="22" t="s">
        <v>98</v>
      </c>
      <c r="S366" s="26">
        <v>44845</v>
      </c>
      <c r="T366" s="69">
        <v>48.308500000000002</v>
      </c>
      <c r="U366" s="69">
        <v>1.1108100000000001</v>
      </c>
      <c r="V366" s="69">
        <v>4.2622600000000004</v>
      </c>
      <c r="W366" s="69">
        <v>4.37E-4</v>
      </c>
      <c r="X366" s="69">
        <v>6.6811322484911546</v>
      </c>
      <c r="Y366" s="69">
        <v>6.4120121798082641</v>
      </c>
      <c r="Z366" s="69">
        <v>9.3915100000000002</v>
      </c>
      <c r="AA366" s="69">
        <v>0.39430300000000001</v>
      </c>
      <c r="AB366" s="69">
        <v>21.227599999999999</v>
      </c>
      <c r="AC366" s="69">
        <v>1.6716599999999999</v>
      </c>
      <c r="AD366" s="69">
        <f t="shared" si="52"/>
        <v>99.460224428299398</v>
      </c>
      <c r="AF366" s="11">
        <f t="shared" si="53"/>
        <v>0.57351973676319257</v>
      </c>
      <c r="AG366" s="11"/>
      <c r="AH366" s="11">
        <f t="shared" si="54"/>
        <v>0.27599706118231226</v>
      </c>
      <c r="AI366" s="11">
        <f t="shared" si="55"/>
        <v>0.21181953709551404</v>
      </c>
      <c r="AJ366" s="11">
        <f t="shared" si="56"/>
        <v>0.44829817314643988</v>
      </c>
      <c r="AK366" s="11">
        <f t="shared" si="57"/>
        <v>6.388522857573381E-2</v>
      </c>
      <c r="AL366" s="3">
        <v>1.8421484571450852</v>
      </c>
      <c r="AM366" s="3">
        <v>3.1859042746897298E-2</v>
      </c>
      <c r="AN366" s="3">
        <v>0.19154512587744485</v>
      </c>
      <c r="AO366" s="3">
        <v>0.21303663515994484</v>
      </c>
      <c r="AP366" s="3">
        <v>0.18398296412115467</v>
      </c>
      <c r="AQ366" s="3">
        <v>0.53390179029947871</v>
      </c>
      <c r="AR366" s="3">
        <v>1.2734148064053015E-2</v>
      </c>
      <c r="AS366" s="3">
        <v>0.86720922391549327</v>
      </c>
      <c r="AT366" s="3">
        <v>0.12358261267044823</v>
      </c>
    </row>
    <row r="367" spans="15:46" x14ac:dyDescent="0.2">
      <c r="O367" t="s">
        <v>248</v>
      </c>
      <c r="P367" s="64">
        <v>57</v>
      </c>
      <c r="Q367" t="s">
        <v>502</v>
      </c>
      <c r="R367" s="22" t="s">
        <v>355</v>
      </c>
      <c r="S367" s="26">
        <v>44845</v>
      </c>
      <c r="T367" s="69">
        <v>43.732799999999997</v>
      </c>
      <c r="U367" s="69">
        <v>3.62452</v>
      </c>
      <c r="V367" s="69">
        <v>8.2972999999999999</v>
      </c>
      <c r="W367" s="69">
        <v>2.1562000000000001E-2</v>
      </c>
      <c r="X367" s="69">
        <v>4.0866623413180498</v>
      </c>
      <c r="Y367" s="69">
        <v>4.5886789910572077</v>
      </c>
      <c r="Z367" s="69">
        <v>11.6043</v>
      </c>
      <c r="AA367" s="69">
        <v>0.11681</v>
      </c>
      <c r="AB367" s="69">
        <v>22.113900000000001</v>
      </c>
      <c r="AC367" s="69">
        <v>0.51653000000000004</v>
      </c>
      <c r="AD367" s="69">
        <f t="shared" si="52"/>
        <v>98.703063332375251</v>
      </c>
      <c r="AF367" s="11">
        <f t="shared" si="53"/>
        <v>0.71576228865988178</v>
      </c>
      <c r="AG367" s="11"/>
      <c r="AH367" s="11">
        <f t="shared" si="54"/>
        <v>0.35333743355176522</v>
      </c>
      <c r="AI367" s="11">
        <f t="shared" si="55"/>
        <v>0.14233502079477917</v>
      </c>
      <c r="AJ367" s="11">
        <f t="shared" si="56"/>
        <v>0.48387488924084776</v>
      </c>
      <c r="AK367" s="11">
        <f t="shared" si="57"/>
        <v>2.0452656412607802E-2</v>
      </c>
      <c r="AL367" s="3">
        <v>1.6628643019182827</v>
      </c>
      <c r="AM367" s="3">
        <v>0.1036553910414892</v>
      </c>
      <c r="AN367" s="3">
        <v>0.37180601530753216</v>
      </c>
      <c r="AO367" s="3">
        <v>0.12993358862821439</v>
      </c>
      <c r="AP367" s="3">
        <v>0.13128629783262472</v>
      </c>
      <c r="AQ367" s="3">
        <v>0.65779921635013128</v>
      </c>
      <c r="AR367" s="3">
        <v>3.7615625660400733E-3</v>
      </c>
      <c r="AS367" s="3">
        <v>0.90081744171469247</v>
      </c>
      <c r="AT367" s="3">
        <v>3.8076184640993833E-2</v>
      </c>
    </row>
    <row r="368" spans="15:46" x14ac:dyDescent="0.2">
      <c r="O368" t="s">
        <v>248</v>
      </c>
      <c r="P368" s="64">
        <v>57</v>
      </c>
      <c r="Q368" t="s">
        <v>263</v>
      </c>
      <c r="R368" s="22" t="s">
        <v>98</v>
      </c>
      <c r="S368" s="26">
        <v>44845</v>
      </c>
      <c r="T368" s="69">
        <v>45.598599999999998</v>
      </c>
      <c r="U368" s="69">
        <v>2.8515100000000002</v>
      </c>
      <c r="V368" s="69">
        <v>7.0296700000000003</v>
      </c>
      <c r="W368" s="69">
        <v>2.7032E-2</v>
      </c>
      <c r="X368" s="69">
        <v>3.6371767558878947</v>
      </c>
      <c r="Y368" s="69">
        <v>4.6801096677262493</v>
      </c>
      <c r="Z368" s="69">
        <v>12.014200000000001</v>
      </c>
      <c r="AA368" s="69">
        <v>0.15104200000000001</v>
      </c>
      <c r="AB368" s="69">
        <v>22.3127</v>
      </c>
      <c r="AC368" s="69">
        <v>0.72805600000000004</v>
      </c>
      <c r="AD368" s="69">
        <f t="shared" si="52"/>
        <v>99.030096423614125</v>
      </c>
      <c r="AF368" s="11">
        <f t="shared" si="53"/>
        <v>0.7318395127064381</v>
      </c>
      <c r="AG368" s="11"/>
      <c r="AH368" s="11">
        <f t="shared" si="54"/>
        <v>0.35881178280789533</v>
      </c>
      <c r="AI368" s="11">
        <f t="shared" si="55"/>
        <v>0.13403835678825521</v>
      </c>
      <c r="AJ368" s="11">
        <f t="shared" si="56"/>
        <v>0.47887372230988029</v>
      </c>
      <c r="AK368" s="11">
        <f t="shared" si="57"/>
        <v>2.8276138093969137E-2</v>
      </c>
      <c r="AL368" s="3">
        <v>1.7215902723777754</v>
      </c>
      <c r="AM368" s="3">
        <v>8.0973900181052605E-2</v>
      </c>
      <c r="AN368" s="3">
        <v>0.3127831305871373</v>
      </c>
      <c r="AO368" s="3">
        <v>0.1148274841768582</v>
      </c>
      <c r="AP368" s="3">
        <v>0.13295862643781051</v>
      </c>
      <c r="AQ368" s="3">
        <v>0.67623559413190404</v>
      </c>
      <c r="AR368" s="3">
        <v>4.8296399881997349E-3</v>
      </c>
      <c r="AS368" s="3">
        <v>0.90251065220384585</v>
      </c>
      <c r="AT368" s="3">
        <v>5.3290699915416032E-2</v>
      </c>
    </row>
    <row r="369" spans="15:46" x14ac:dyDescent="0.2">
      <c r="O369" t="s">
        <v>248</v>
      </c>
      <c r="P369" s="64">
        <v>57</v>
      </c>
      <c r="Q369" t="s">
        <v>503</v>
      </c>
      <c r="R369" s="22" t="s">
        <v>355</v>
      </c>
      <c r="S369" s="26">
        <v>44845</v>
      </c>
      <c r="T369" s="69">
        <v>46.35</v>
      </c>
      <c r="U369" s="69">
        <v>3.0043600000000001</v>
      </c>
      <c r="V369" s="69">
        <v>5.5742799999999999</v>
      </c>
      <c r="W369" s="69">
        <v>3.0709999999999999E-3</v>
      </c>
      <c r="X369" s="69">
        <v>4.710711516309682</v>
      </c>
      <c r="Y369" s="69">
        <v>3.4995541020216203</v>
      </c>
      <c r="Z369" s="69">
        <v>12.8104</v>
      </c>
      <c r="AA369" s="69">
        <v>0.12951799999999999</v>
      </c>
      <c r="AB369" s="69">
        <v>22.3124</v>
      </c>
      <c r="AC369" s="69">
        <v>0.403976</v>
      </c>
      <c r="AD369" s="69">
        <f t="shared" si="52"/>
        <v>98.798270618331301</v>
      </c>
      <c r="AF369" s="11">
        <f t="shared" si="53"/>
        <v>0.74397245259204348</v>
      </c>
      <c r="AG369" s="11"/>
      <c r="AH369" s="11">
        <f t="shared" si="54"/>
        <v>0.378424998931634</v>
      </c>
      <c r="AI369" s="11">
        <f t="shared" si="55"/>
        <v>0.13240309318928531</v>
      </c>
      <c r="AJ369" s="11">
        <f t="shared" si="56"/>
        <v>0.47365317841112198</v>
      </c>
      <c r="AK369" s="11">
        <f t="shared" si="57"/>
        <v>1.5518729467958787E-2</v>
      </c>
      <c r="AL369" s="3">
        <v>1.7549175177302763</v>
      </c>
      <c r="AM369" s="3">
        <v>8.55560665522484E-2</v>
      </c>
      <c r="AN369" s="3">
        <v>0.24872866757557066</v>
      </c>
      <c r="AO369" s="3">
        <v>0.14914085588822223</v>
      </c>
      <c r="AP369" s="3">
        <v>9.9701543416957736E-2</v>
      </c>
      <c r="AQ369" s="3">
        <v>0.72309363579916874</v>
      </c>
      <c r="AR369" s="3">
        <v>4.1531330079290626E-3</v>
      </c>
      <c r="AS369" s="3">
        <v>0.90505542670822747</v>
      </c>
      <c r="AT369" s="3">
        <v>2.9653153321399062E-2</v>
      </c>
    </row>
    <row r="370" spans="15:46" x14ac:dyDescent="0.2">
      <c r="O370" t="s">
        <v>248</v>
      </c>
      <c r="P370" s="64">
        <v>57</v>
      </c>
      <c r="Q370" t="s">
        <v>341</v>
      </c>
      <c r="R370" s="22" t="s">
        <v>331</v>
      </c>
      <c r="S370" s="26">
        <v>44845</v>
      </c>
      <c r="T370" s="69">
        <v>42.3262</v>
      </c>
      <c r="U370" s="69">
        <v>4.7196899999999999</v>
      </c>
      <c r="V370" s="69">
        <v>8.9393600000000006</v>
      </c>
      <c r="W370" s="69">
        <v>0.12734200000000001</v>
      </c>
      <c r="X370" s="69">
        <v>4.5811568287256046</v>
      </c>
      <c r="Y370" s="69">
        <v>4.2736613091218389</v>
      </c>
      <c r="Z370" s="69">
        <v>11.0616</v>
      </c>
      <c r="AA370" s="69">
        <v>0.10471999999999999</v>
      </c>
      <c r="AB370" s="69">
        <v>22.241700000000002</v>
      </c>
      <c r="AC370" s="69">
        <v>0.50025399999999998</v>
      </c>
      <c r="AD370" s="69">
        <f t="shared" si="52"/>
        <v>98.875684137847443</v>
      </c>
      <c r="AF370" s="11">
        <f t="shared" si="53"/>
        <v>0.70062608767214751</v>
      </c>
      <c r="AG370" s="11"/>
      <c r="AH370" s="11">
        <f t="shared" si="54"/>
        <v>0.34055138400671664</v>
      </c>
      <c r="AI370" s="11">
        <f t="shared" si="55"/>
        <v>0.14734735465046994</v>
      </c>
      <c r="AJ370" s="11">
        <f t="shared" si="56"/>
        <v>0.49207320799300441</v>
      </c>
      <c r="AK370" s="11">
        <f t="shared" si="57"/>
        <v>2.002805334980896E-2</v>
      </c>
      <c r="AL370" s="3">
        <v>1.6149643738768025</v>
      </c>
      <c r="AM370" s="3">
        <v>0.13544376214166257</v>
      </c>
      <c r="AN370" s="3">
        <v>0.4019668019533062</v>
      </c>
      <c r="AO370" s="3">
        <v>0.14616115876459204</v>
      </c>
      <c r="AP370" s="3">
        <v>0.12269757129647539</v>
      </c>
      <c r="AQ370" s="3">
        <v>0.6292112719992089</v>
      </c>
      <c r="AR370" s="3">
        <v>3.383935214702493E-3</v>
      </c>
      <c r="AS370" s="3">
        <v>0.90916679144050416</v>
      </c>
      <c r="AT370" s="3">
        <v>3.7004333312745448E-2</v>
      </c>
    </row>
    <row r="371" spans="15:46" x14ac:dyDescent="0.2">
      <c r="O371" t="s">
        <v>248</v>
      </c>
      <c r="P371" s="64">
        <v>57</v>
      </c>
      <c r="Q371" t="s">
        <v>341</v>
      </c>
      <c r="R371" s="22" t="s">
        <v>331</v>
      </c>
      <c r="S371" s="26">
        <v>44845</v>
      </c>
      <c r="T371" s="69">
        <v>40.802199999999999</v>
      </c>
      <c r="U371" s="69">
        <v>5.2200199999999999</v>
      </c>
      <c r="V371" s="69">
        <v>9.7362800000000007</v>
      </c>
      <c r="W371" s="69">
        <v>4.6733999999999998E-2</v>
      </c>
      <c r="X371" s="69">
        <v>4.3388088349056106</v>
      </c>
      <c r="Y371" s="69">
        <v>4.9524249252186703</v>
      </c>
      <c r="Z371" s="69">
        <v>10.3879</v>
      </c>
      <c r="AA371" s="69">
        <v>0.124767</v>
      </c>
      <c r="AB371" s="69">
        <v>21.8932</v>
      </c>
      <c r="AC371" s="69">
        <v>0.55815999999999999</v>
      </c>
      <c r="AD371" s="69">
        <f t="shared" si="52"/>
        <v>98.060494760124286</v>
      </c>
      <c r="AF371" s="11">
        <f t="shared" si="53"/>
        <v>0.67801157777055776</v>
      </c>
      <c r="AG371" s="11"/>
      <c r="AH371" s="11">
        <f t="shared" si="54"/>
        <v>0.32614400075826694</v>
      </c>
      <c r="AI371" s="11">
        <f t="shared" si="55"/>
        <v>0.15711146833021863</v>
      </c>
      <c r="AJ371" s="11">
        <f t="shared" si="56"/>
        <v>0.49395560722961429</v>
      </c>
      <c r="AK371" s="11">
        <f t="shared" si="57"/>
        <v>2.2788923681900039E-2</v>
      </c>
      <c r="AL371" s="3">
        <v>1.5740663335589165</v>
      </c>
      <c r="AM371" s="3">
        <v>0.1514619293695548</v>
      </c>
      <c r="AN371" s="3">
        <v>0.44265217024474357</v>
      </c>
      <c r="AO371" s="3">
        <v>0.13996295958851301</v>
      </c>
      <c r="AP371" s="3">
        <v>0.14376049166928193</v>
      </c>
      <c r="AQ371" s="3">
        <v>0.59743696219216313</v>
      </c>
      <c r="AR371" s="3">
        <v>4.0764106023862883E-3</v>
      </c>
      <c r="AS371" s="3">
        <v>0.90483754646701353</v>
      </c>
      <c r="AT371" s="3">
        <v>4.1745196307426791E-2</v>
      </c>
    </row>
    <row r="372" spans="15:46" x14ac:dyDescent="0.2">
      <c r="O372" t="s">
        <v>248</v>
      </c>
      <c r="P372" s="64">
        <v>57</v>
      </c>
      <c r="Q372" t="s">
        <v>341</v>
      </c>
      <c r="R372" s="22" t="s">
        <v>331</v>
      </c>
      <c r="S372" s="26">
        <v>44845</v>
      </c>
      <c r="T372" s="69">
        <v>43.705599999999997</v>
      </c>
      <c r="U372" s="69">
        <v>4.2876500000000002</v>
      </c>
      <c r="V372" s="69">
        <v>7.5304000000000002</v>
      </c>
      <c r="W372" s="69">
        <v>5.5156999999999998E-2</v>
      </c>
      <c r="X372" s="69">
        <v>4.4573372467874801</v>
      </c>
      <c r="Y372" s="69">
        <v>4.6995675209499463</v>
      </c>
      <c r="Z372" s="69">
        <v>12.1668</v>
      </c>
      <c r="AA372" s="69">
        <v>0.122669</v>
      </c>
      <c r="AB372" s="69">
        <v>21.8934</v>
      </c>
      <c r="AC372" s="69">
        <v>0.42212699999999997</v>
      </c>
      <c r="AD372" s="69">
        <f t="shared" si="52"/>
        <v>99.340707767737428</v>
      </c>
      <c r="AF372" s="11">
        <f t="shared" si="53"/>
        <v>0.71406093002175919</v>
      </c>
      <c r="AG372" s="11"/>
      <c r="AH372" s="11">
        <f t="shared" si="54"/>
        <v>0.36437948199404674</v>
      </c>
      <c r="AI372" s="11">
        <f t="shared" si="55"/>
        <v>0.1479993987892354</v>
      </c>
      <c r="AJ372" s="11">
        <f t="shared" si="56"/>
        <v>0.47118103090189639</v>
      </c>
      <c r="AK372" s="11">
        <f t="shared" si="57"/>
        <v>1.644008831482139E-2</v>
      </c>
      <c r="AL372" s="3">
        <v>1.6557631599119178</v>
      </c>
      <c r="AM372" s="3">
        <v>0.12217217999535197</v>
      </c>
      <c r="AN372" s="3">
        <v>0.33620894767182963</v>
      </c>
      <c r="AO372" s="3">
        <v>0.14120165102420415</v>
      </c>
      <c r="AP372" s="3">
        <v>0.13396804546332622</v>
      </c>
      <c r="AQ372" s="3">
        <v>0.68716712760744214</v>
      </c>
      <c r="AR372" s="3">
        <v>3.9358151540083248E-3</v>
      </c>
      <c r="AS372" s="3">
        <v>0.88857943871071066</v>
      </c>
      <c r="AT372" s="3">
        <v>3.1003634461210034E-2</v>
      </c>
    </row>
    <row r="373" spans="15:46" x14ac:dyDescent="0.2">
      <c r="O373" t="s">
        <v>248</v>
      </c>
      <c r="P373" s="64">
        <v>57</v>
      </c>
      <c r="Q373" t="s">
        <v>341</v>
      </c>
      <c r="R373" s="22" t="s">
        <v>331</v>
      </c>
      <c r="S373" s="26">
        <v>44845</v>
      </c>
      <c r="T373" s="69">
        <v>44.974200000000003</v>
      </c>
      <c r="U373" s="69">
        <v>3.8160799999999999</v>
      </c>
      <c r="V373" s="69">
        <v>6.8786800000000001</v>
      </c>
      <c r="W373" s="69">
        <v>2.5839999999999999E-3</v>
      </c>
      <c r="X373" s="69">
        <v>5.2604177274897941</v>
      </c>
      <c r="Y373" s="69">
        <v>3.6346113792425534</v>
      </c>
      <c r="Z373" s="69">
        <v>11.7036</v>
      </c>
      <c r="AA373" s="69">
        <v>0.139931</v>
      </c>
      <c r="AB373" s="69">
        <v>22.218499999999999</v>
      </c>
      <c r="AC373" s="69">
        <v>0.53698400000000002</v>
      </c>
      <c r="AD373" s="69">
        <f t="shared" si="52"/>
        <v>99.165588106732358</v>
      </c>
      <c r="AF373" s="11">
        <f t="shared" si="53"/>
        <v>0.70979909222029169</v>
      </c>
      <c r="AG373" s="11"/>
      <c r="AH373" s="11">
        <f t="shared" si="54"/>
        <v>0.3521682153280552</v>
      </c>
      <c r="AI373" s="11">
        <f t="shared" si="55"/>
        <v>0.14637573622323768</v>
      </c>
      <c r="AJ373" s="11">
        <f t="shared" si="56"/>
        <v>0.48044365608577461</v>
      </c>
      <c r="AK373" s="11">
        <f t="shared" si="57"/>
        <v>2.1012392362932498E-2</v>
      </c>
      <c r="AL373" s="3">
        <v>1.7052593657842976</v>
      </c>
      <c r="AM373" s="3">
        <v>0.10882691925693525</v>
      </c>
      <c r="AN373" s="3">
        <v>0.30737050862891679</v>
      </c>
      <c r="AO373" s="3">
        <v>0.16678246211882969</v>
      </c>
      <c r="AP373" s="3">
        <v>0.10369723521050894</v>
      </c>
      <c r="AQ373" s="3">
        <v>0.66156320838982574</v>
      </c>
      <c r="AR373" s="3">
        <v>4.4934475243545973E-3</v>
      </c>
      <c r="AS373" s="3">
        <v>0.90253416616420667</v>
      </c>
      <c r="AT373" s="3">
        <v>3.9472686922124064E-2</v>
      </c>
    </row>
    <row r="374" spans="15:46" x14ac:dyDescent="0.2">
      <c r="O374" t="s">
        <v>248</v>
      </c>
      <c r="P374" s="64">
        <v>57</v>
      </c>
      <c r="Q374" t="s">
        <v>342</v>
      </c>
      <c r="R374" s="22" t="s">
        <v>331</v>
      </c>
      <c r="S374" s="26">
        <v>44845</v>
      </c>
      <c r="T374" s="69">
        <v>43.6282</v>
      </c>
      <c r="U374" s="69">
        <v>4.8559299999999999</v>
      </c>
      <c r="V374" s="69">
        <v>7.7524800000000003</v>
      </c>
      <c r="W374" s="69">
        <v>1.3799999999999999E-3</v>
      </c>
      <c r="X374" s="69">
        <v>5.673933171402858</v>
      </c>
      <c r="Y374" s="69">
        <v>4.212656459002627</v>
      </c>
      <c r="Z374" s="69">
        <v>11.3299</v>
      </c>
      <c r="AA374" s="69">
        <v>0.17347799999999999</v>
      </c>
      <c r="AB374" s="69">
        <v>21.613199999999999</v>
      </c>
      <c r="AC374" s="69">
        <v>0.60523899999999997</v>
      </c>
      <c r="AD374" s="69">
        <f t="shared" si="52"/>
        <v>99.846396630405465</v>
      </c>
      <c r="AF374" s="11">
        <f t="shared" si="53"/>
        <v>0.68094062668094635</v>
      </c>
      <c r="AG374" s="11"/>
      <c r="AH374" s="11">
        <f t="shared" si="54"/>
        <v>0.34275059896033322</v>
      </c>
      <c r="AI374" s="11">
        <f t="shared" si="55"/>
        <v>0.1635794625328332</v>
      </c>
      <c r="AJ374" s="11">
        <f t="shared" si="56"/>
        <v>0.46985976716717259</v>
      </c>
      <c r="AK374" s="11">
        <f t="shared" si="57"/>
        <v>2.3810171339661002E-2</v>
      </c>
      <c r="AL374" s="3">
        <v>1.6510664025241717</v>
      </c>
      <c r="AM374" s="3">
        <v>0.1382170215519416</v>
      </c>
      <c r="AN374" s="3">
        <v>0.34575462013638208</v>
      </c>
      <c r="AO374" s="3">
        <v>0.17954967051856374</v>
      </c>
      <c r="AP374" s="3">
        <v>0.11995973216511599</v>
      </c>
      <c r="AQ374" s="3">
        <v>0.63921682738440155</v>
      </c>
      <c r="AR374" s="3">
        <v>5.5600716882216652E-3</v>
      </c>
      <c r="AS374" s="3">
        <v>0.87627059032195165</v>
      </c>
      <c r="AT374" s="3">
        <v>4.4405063709249765E-2</v>
      </c>
    </row>
    <row r="375" spans="15:46" x14ac:dyDescent="0.2">
      <c r="O375" t="s">
        <v>248</v>
      </c>
      <c r="P375" s="64">
        <v>57</v>
      </c>
      <c r="Q375" t="s">
        <v>342</v>
      </c>
      <c r="R375" s="22" t="s">
        <v>331</v>
      </c>
      <c r="S375" s="26">
        <v>44845</v>
      </c>
      <c r="T375" s="69">
        <v>44.828000000000003</v>
      </c>
      <c r="U375" s="69">
        <v>3.8573400000000002</v>
      </c>
      <c r="V375" s="69">
        <v>6.2270599999999998</v>
      </c>
      <c r="W375" s="69">
        <v>4.0049999999999999E-3</v>
      </c>
      <c r="X375" s="69">
        <v>5.3877267966884004</v>
      </c>
      <c r="Y375" s="69">
        <v>4.0802997580851033</v>
      </c>
      <c r="Z375" s="69">
        <v>11.934900000000001</v>
      </c>
      <c r="AA375" s="69">
        <v>0.170435</v>
      </c>
      <c r="AB375" s="69">
        <v>21.799099999999999</v>
      </c>
      <c r="AC375" s="69">
        <v>0.50098100000000001</v>
      </c>
      <c r="AD375" s="69">
        <f t="shared" si="52"/>
        <v>98.789847554773488</v>
      </c>
      <c r="AF375" s="11">
        <f t="shared" si="53"/>
        <v>0.70138179037967896</v>
      </c>
      <c r="AG375" s="11"/>
      <c r="AH375" s="11">
        <f t="shared" si="54"/>
        <v>0.35701420599311373</v>
      </c>
      <c r="AI375" s="11">
        <f t="shared" si="55"/>
        <v>0.15489757076732361</v>
      </c>
      <c r="AJ375" s="11">
        <f t="shared" si="56"/>
        <v>0.4686000362414548</v>
      </c>
      <c r="AK375" s="11">
        <f t="shared" si="57"/>
        <v>1.9488186998107945E-2</v>
      </c>
      <c r="AL375" s="3">
        <v>1.7092711432305603</v>
      </c>
      <c r="AM375" s="3">
        <v>0.110621969441924</v>
      </c>
      <c r="AN375" s="3">
        <v>0.279817415292344</v>
      </c>
      <c r="AO375" s="3">
        <v>0.1717790965057148</v>
      </c>
      <c r="AP375" s="3">
        <v>0.1170673710965784</v>
      </c>
      <c r="AQ375" s="3">
        <v>0.67843033701570998</v>
      </c>
      <c r="AR375" s="3">
        <v>5.5037553706747495E-3</v>
      </c>
      <c r="AS375" s="3">
        <v>0.8904757154649362</v>
      </c>
      <c r="AT375" s="3">
        <v>3.703319658155723E-2</v>
      </c>
    </row>
    <row r="376" spans="15:46" x14ac:dyDescent="0.2">
      <c r="O376" t="s">
        <v>248</v>
      </c>
      <c r="P376" s="64">
        <v>57</v>
      </c>
      <c r="Q376" t="s">
        <v>342</v>
      </c>
      <c r="R376" s="22" t="s">
        <v>331</v>
      </c>
      <c r="S376" s="26">
        <v>44845</v>
      </c>
      <c r="T376" s="69">
        <v>43.2273</v>
      </c>
      <c r="U376" s="69">
        <v>4.0828899999999999</v>
      </c>
      <c r="V376" s="69">
        <v>9.1436299999999999</v>
      </c>
      <c r="W376" s="69">
        <v>0.30388100000000001</v>
      </c>
      <c r="X376" s="69">
        <v>4.414798388433721</v>
      </c>
      <c r="Y376" s="69">
        <v>3.6865737929785607</v>
      </c>
      <c r="Z376" s="69">
        <v>11.6015</v>
      </c>
      <c r="AA376" s="69">
        <v>0.109016</v>
      </c>
      <c r="AB376" s="69">
        <v>22.434699999999999</v>
      </c>
      <c r="AC376" s="69">
        <v>0.49113899999999999</v>
      </c>
      <c r="AD376" s="69">
        <f t="shared" si="52"/>
        <v>99.495428181412279</v>
      </c>
      <c r="AF376" s="11">
        <f t="shared" si="53"/>
        <v>0.7278944950260442</v>
      </c>
      <c r="AG376" s="11"/>
      <c r="AH376" s="11">
        <f t="shared" si="54"/>
        <v>0.3541254004224611</v>
      </c>
      <c r="AI376" s="11">
        <f t="shared" si="55"/>
        <v>0.13427146680738405</v>
      </c>
      <c r="AJ376" s="11">
        <f t="shared" si="56"/>
        <v>0.49210779222890733</v>
      </c>
      <c r="AK376" s="11">
        <f t="shared" si="57"/>
        <v>1.9495340541247602E-2</v>
      </c>
      <c r="AL376" s="3">
        <v>1.632533452140194</v>
      </c>
      <c r="AM376" s="3">
        <v>0.11597477169950343</v>
      </c>
      <c r="AN376" s="3">
        <v>0.40696092875339712</v>
      </c>
      <c r="AO376" s="3">
        <v>0.13941772955650666</v>
      </c>
      <c r="AP376" s="3">
        <v>0.10476328533037316</v>
      </c>
      <c r="AQ376" s="3">
        <v>0.65319522492955184</v>
      </c>
      <c r="AR376" s="3">
        <v>3.4868475659124132E-3</v>
      </c>
      <c r="AS376" s="3">
        <v>0.90770800301552756</v>
      </c>
      <c r="AT376" s="3">
        <v>3.595975700903363E-2</v>
      </c>
    </row>
    <row r="377" spans="15:46" x14ac:dyDescent="0.2">
      <c r="O377" t="s">
        <v>248</v>
      </c>
      <c r="P377" s="64">
        <v>57</v>
      </c>
      <c r="Q377" t="s">
        <v>342</v>
      </c>
      <c r="R377" s="22" t="s">
        <v>331</v>
      </c>
      <c r="S377" s="26">
        <v>44845</v>
      </c>
      <c r="T377" s="69">
        <v>43.1783</v>
      </c>
      <c r="U377" s="69">
        <v>4.6796199999999999</v>
      </c>
      <c r="V377" s="69">
        <v>8.9650499999999997</v>
      </c>
      <c r="W377" s="69">
        <v>5.7384999999999999E-2</v>
      </c>
      <c r="X377" s="69">
        <v>4.8867701347327142</v>
      </c>
      <c r="Y377" s="69">
        <v>4.2405083471435825</v>
      </c>
      <c r="Z377" s="69">
        <v>11.5459</v>
      </c>
      <c r="AA377" s="69">
        <v>0.12773000000000001</v>
      </c>
      <c r="AB377" s="69">
        <v>21.860299999999999</v>
      </c>
      <c r="AC377" s="69">
        <v>0.51768999999999998</v>
      </c>
      <c r="AD377" s="69">
        <f t="shared" si="52"/>
        <v>100.0592534818763</v>
      </c>
      <c r="AF377" s="11">
        <f t="shared" si="53"/>
        <v>0.70285485120343039</v>
      </c>
      <c r="AG377" s="11"/>
      <c r="AH377" s="11">
        <f t="shared" si="54"/>
        <v>0.35113035813245802</v>
      </c>
      <c r="AI377" s="11">
        <f t="shared" si="55"/>
        <v>0.15065370418550789</v>
      </c>
      <c r="AJ377" s="11">
        <f t="shared" si="56"/>
        <v>0.47774235561755657</v>
      </c>
      <c r="AK377" s="11">
        <f t="shared" si="57"/>
        <v>2.0473582064477427E-2</v>
      </c>
      <c r="AL377" s="3">
        <v>1.6250077755657006</v>
      </c>
      <c r="AM377" s="3">
        <v>0.13246232090314453</v>
      </c>
      <c r="AN377" s="3">
        <v>0.39762411258469033</v>
      </c>
      <c r="AO377" s="3">
        <v>0.15378535039499197</v>
      </c>
      <c r="AP377" s="3">
        <v>0.1200853491514655</v>
      </c>
      <c r="AQ377" s="3">
        <v>0.64780243109567781</v>
      </c>
      <c r="AR377" s="3">
        <v>4.0711917329216444E-3</v>
      </c>
      <c r="AS377" s="3">
        <v>0.88138963845923535</v>
      </c>
      <c r="AT377" s="3">
        <v>3.7771830112172076E-2</v>
      </c>
    </row>
    <row r="378" spans="15:46" x14ac:dyDescent="0.2">
      <c r="O378" t="s">
        <v>264</v>
      </c>
      <c r="P378" s="64">
        <v>63</v>
      </c>
      <c r="Q378" t="s">
        <v>265</v>
      </c>
      <c r="R378" s="22" t="s">
        <v>98</v>
      </c>
      <c r="S378" s="26">
        <v>44838</v>
      </c>
      <c r="T378" s="69">
        <v>48.494799999999998</v>
      </c>
      <c r="U378" s="69">
        <v>1.96685</v>
      </c>
      <c r="V378" s="69">
        <v>4.9795999999999996</v>
      </c>
      <c r="W378" s="69">
        <v>-3.79E-3</v>
      </c>
      <c r="X378" s="69">
        <v>3.877550669085482</v>
      </c>
      <c r="Y378" s="69">
        <v>3.9288733295319376</v>
      </c>
      <c r="Z378" s="69">
        <v>12.9802</v>
      </c>
      <c r="AA378" s="69">
        <v>0.228515</v>
      </c>
      <c r="AB378" s="69">
        <v>22.6068</v>
      </c>
      <c r="AC378" s="69">
        <v>0.76310599999999995</v>
      </c>
      <c r="AD378" s="69">
        <f t="shared" si="52"/>
        <v>99.822504998617404</v>
      </c>
      <c r="AF378" s="11">
        <f t="shared" si="53"/>
        <v>0.75738876021093071</v>
      </c>
      <c r="AG378" s="11"/>
      <c r="AH378" s="11">
        <f t="shared" si="54"/>
        <v>0.3761735413802707</v>
      </c>
      <c r="AI378" s="11">
        <f t="shared" si="55"/>
        <v>0.12426027413870161</v>
      </c>
      <c r="AJ378" s="11">
        <f t="shared" si="56"/>
        <v>0.47080709052453606</v>
      </c>
      <c r="AK378" s="11">
        <f t="shared" si="57"/>
        <v>2.8759093956491583E-2</v>
      </c>
      <c r="AL378" s="3">
        <v>1.8080804105724613</v>
      </c>
      <c r="AM378" s="3">
        <v>5.5155099988467828E-2</v>
      </c>
      <c r="AN378" s="3">
        <v>0.21879990014459902</v>
      </c>
      <c r="AO378" s="3">
        <v>0.12088800246632934</v>
      </c>
      <c r="AP378" s="3">
        <v>0.11022314385282482</v>
      </c>
      <c r="AQ378" s="3">
        <v>0.72148753179685776</v>
      </c>
      <c r="AR378" s="3">
        <v>7.2156593348990878E-3</v>
      </c>
      <c r="AS378" s="3">
        <v>0.90299132801481685</v>
      </c>
      <c r="AT378" s="3">
        <v>5.5158923828743496E-2</v>
      </c>
    </row>
    <row r="379" spans="15:46" x14ac:dyDescent="0.2">
      <c r="O379" t="s">
        <v>264</v>
      </c>
      <c r="P379" s="64">
        <v>63</v>
      </c>
      <c r="Q379" t="s">
        <v>504</v>
      </c>
      <c r="R379" s="22" t="s">
        <v>355</v>
      </c>
      <c r="S379" s="26">
        <v>44838</v>
      </c>
      <c r="T379" s="69">
        <v>47.422899999999998</v>
      </c>
      <c r="U379" s="69">
        <v>2.5968300000000002</v>
      </c>
      <c r="V379" s="69">
        <v>5.5456300000000001</v>
      </c>
      <c r="W379" s="69">
        <v>5.1914000000000002E-2</v>
      </c>
      <c r="X379" s="69">
        <v>4.6661369516024607</v>
      </c>
      <c r="Y379" s="69">
        <v>2.7909334105678707</v>
      </c>
      <c r="Z379" s="69">
        <v>13.1991</v>
      </c>
      <c r="AA379" s="69">
        <v>0.11916</v>
      </c>
      <c r="AB379" s="69">
        <v>22.652699999999999</v>
      </c>
      <c r="AC379" s="69">
        <v>0.39990599999999998</v>
      </c>
      <c r="AD379" s="69">
        <f t="shared" si="52"/>
        <v>99.445210362170315</v>
      </c>
      <c r="AF379" s="11">
        <f t="shared" si="53"/>
        <v>0.76627776308668405</v>
      </c>
      <c r="AG379" s="11"/>
      <c r="AH379" s="11">
        <f t="shared" si="54"/>
        <v>0.38716924818147269</v>
      </c>
      <c r="AI379" s="11">
        <f t="shared" si="55"/>
        <v>0.12007606156496727</v>
      </c>
      <c r="AJ379" s="11">
        <f t="shared" si="56"/>
        <v>0.47750019205436423</v>
      </c>
      <c r="AK379" s="11">
        <f t="shared" si="57"/>
        <v>1.5254498199195865E-2</v>
      </c>
      <c r="AL379" s="3">
        <v>1.7772115089729701</v>
      </c>
      <c r="AM379" s="3">
        <v>7.3195839494478374E-2</v>
      </c>
      <c r="AN379" s="3">
        <v>0.24492436565505862</v>
      </c>
      <c r="AO379" s="3">
        <v>0.14622163690463241</v>
      </c>
      <c r="AP379" s="3">
        <v>7.8701440610833201E-2</v>
      </c>
      <c r="AQ379" s="3">
        <v>0.73742898827828318</v>
      </c>
      <c r="AR379" s="3">
        <v>3.7819888404008566E-3</v>
      </c>
      <c r="AS379" s="3">
        <v>0.90947947230635939</v>
      </c>
      <c r="AT379" s="3">
        <v>2.9054758936983685E-2</v>
      </c>
    </row>
    <row r="380" spans="15:46" x14ac:dyDescent="0.2">
      <c r="O380" t="s">
        <v>264</v>
      </c>
      <c r="P380" s="64">
        <v>63</v>
      </c>
      <c r="Q380" t="s">
        <v>266</v>
      </c>
      <c r="R380" s="22" t="s">
        <v>98</v>
      </c>
      <c r="S380" s="26">
        <v>44838</v>
      </c>
      <c r="T380" s="69">
        <v>45.3172</v>
      </c>
      <c r="U380" s="69">
        <v>2.9438800000000001</v>
      </c>
      <c r="V380" s="69">
        <v>7.4257200000000001</v>
      </c>
      <c r="W380" s="69">
        <v>0.109168</v>
      </c>
      <c r="X380" s="69">
        <v>3.0504301986100342</v>
      </c>
      <c r="Y380" s="69">
        <v>4.3034952573692662</v>
      </c>
      <c r="Z380" s="69">
        <v>12.6304</v>
      </c>
      <c r="AA380" s="69">
        <v>9.3647999999999995E-2</v>
      </c>
      <c r="AB380" s="69">
        <v>22.552700000000002</v>
      </c>
      <c r="AC380" s="69">
        <v>0.559477</v>
      </c>
      <c r="AD380" s="69">
        <f t="shared" si="52"/>
        <v>98.986118455979295</v>
      </c>
      <c r="AF380" s="11">
        <f t="shared" si="53"/>
        <v>0.76485521144586865</v>
      </c>
      <c r="AG380" s="11"/>
      <c r="AH380" s="11">
        <f t="shared" si="54"/>
        <v>0.3770162405435184</v>
      </c>
      <c r="AI380" s="11">
        <f t="shared" si="55"/>
        <v>0.11749675806303221</v>
      </c>
      <c r="AJ380" s="11">
        <f t="shared" si="56"/>
        <v>0.48376955985270653</v>
      </c>
      <c r="AK380" s="11">
        <f t="shared" si="57"/>
        <v>2.1717441540742899E-2</v>
      </c>
      <c r="AL380" s="3">
        <v>1.7064377522066254</v>
      </c>
      <c r="AM380" s="3">
        <v>8.3375673111418705E-2</v>
      </c>
      <c r="AN380" s="3">
        <v>0.32953082408384599</v>
      </c>
      <c r="AO380" s="3">
        <v>9.6048729703231847E-2</v>
      </c>
      <c r="AP380" s="3">
        <v>0.12193570951644346</v>
      </c>
      <c r="AQ380" s="3">
        <v>0.70903776084704817</v>
      </c>
      <c r="AR380" s="3">
        <v>2.9865145082010702E-3</v>
      </c>
      <c r="AS380" s="3">
        <v>0.90980400470130907</v>
      </c>
      <c r="AT380" s="3">
        <v>4.0843031321876409E-2</v>
      </c>
    </row>
    <row r="381" spans="15:46" x14ac:dyDescent="0.2">
      <c r="O381" t="s">
        <v>264</v>
      </c>
      <c r="P381" s="64">
        <v>63</v>
      </c>
      <c r="Q381" t="s">
        <v>505</v>
      </c>
      <c r="R381" s="22" t="s">
        <v>355</v>
      </c>
      <c r="S381" s="26">
        <v>44838</v>
      </c>
      <c r="T381" s="69">
        <v>41.9313</v>
      </c>
      <c r="U381" s="69">
        <v>4.8152999999999997</v>
      </c>
      <c r="V381" s="69">
        <v>9.5726499999999994</v>
      </c>
      <c r="W381" s="69">
        <v>3.9516000000000003E-2</v>
      </c>
      <c r="X381" s="69">
        <v>4.1693119333860684</v>
      </c>
      <c r="Y381" s="69">
        <v>4.605870845216276</v>
      </c>
      <c r="Z381" s="69">
        <v>10.821300000000001</v>
      </c>
      <c r="AA381" s="69">
        <v>0.102363</v>
      </c>
      <c r="AB381" s="69">
        <v>22.2685</v>
      </c>
      <c r="AC381" s="69">
        <v>0.53755200000000003</v>
      </c>
      <c r="AD381" s="69">
        <f t="shared" si="52"/>
        <v>98.863663778602344</v>
      </c>
      <c r="AF381" s="11">
        <f t="shared" si="53"/>
        <v>0.69884542716933473</v>
      </c>
      <c r="AG381" s="11"/>
      <c r="AH381" s="11">
        <f t="shared" si="54"/>
        <v>0.33560412298900405</v>
      </c>
      <c r="AI381" s="11">
        <f t="shared" si="55"/>
        <v>0.14642587170434171</v>
      </c>
      <c r="AJ381" s="11">
        <f t="shared" si="56"/>
        <v>0.49629037848180108</v>
      </c>
      <c r="AK381" s="11">
        <f t="shared" si="57"/>
        <v>2.1679626824853186E-2</v>
      </c>
      <c r="AL381" s="3">
        <v>1.5988335987199738</v>
      </c>
      <c r="AM381" s="3">
        <v>0.13809570017419456</v>
      </c>
      <c r="AN381" s="3">
        <v>0.43015721556692449</v>
      </c>
      <c r="AO381" s="3">
        <v>0.13293290004372851</v>
      </c>
      <c r="AP381" s="3">
        <v>0.13214748235332044</v>
      </c>
      <c r="AQ381" s="3">
        <v>0.61513332282900346</v>
      </c>
      <c r="AR381" s="3">
        <v>3.3055724816288394E-3</v>
      </c>
      <c r="AS381" s="3">
        <v>0.90965732746250139</v>
      </c>
      <c r="AT381" s="3">
        <v>3.9736880368724442E-2</v>
      </c>
    </row>
    <row r="382" spans="15:46" x14ac:dyDescent="0.2">
      <c r="O382" t="s">
        <v>264</v>
      </c>
      <c r="P382" s="64">
        <v>63</v>
      </c>
      <c r="Q382" t="s">
        <v>267</v>
      </c>
      <c r="R382" s="22" t="s">
        <v>98</v>
      </c>
      <c r="S382" s="26">
        <v>44838</v>
      </c>
      <c r="T382" s="69">
        <v>46.856699999999996</v>
      </c>
      <c r="U382" s="69">
        <v>2.4048799999999999</v>
      </c>
      <c r="V382" s="69">
        <v>6.7148000000000003</v>
      </c>
      <c r="W382" s="69">
        <v>2.0161999999999999E-2</v>
      </c>
      <c r="X382" s="69">
        <v>3.6580303555847138</v>
      </c>
      <c r="Y382" s="69">
        <v>3.915182788564211</v>
      </c>
      <c r="Z382" s="69">
        <v>12.960800000000001</v>
      </c>
      <c r="AA382" s="69">
        <v>0.14358399999999999</v>
      </c>
      <c r="AB382" s="69">
        <v>22.024699999999999</v>
      </c>
      <c r="AC382" s="69">
        <v>0.67443600000000004</v>
      </c>
      <c r="AD382" s="69">
        <f t="shared" si="52"/>
        <v>99.37327514414892</v>
      </c>
      <c r="AF382" s="11">
        <f t="shared" si="53"/>
        <v>0.76290902199354704</v>
      </c>
      <c r="AG382" s="11"/>
      <c r="AH382" s="11">
        <f t="shared" si="54"/>
        <v>0.38374419317759517</v>
      </c>
      <c r="AI382" s="11">
        <f t="shared" si="55"/>
        <v>0.12167212984196965</v>
      </c>
      <c r="AJ382" s="11">
        <f t="shared" si="56"/>
        <v>0.46861593294490445</v>
      </c>
      <c r="AK382" s="11">
        <f t="shared" si="57"/>
        <v>2.5967744035530756E-2</v>
      </c>
      <c r="AL382" s="3">
        <v>1.7527881441094253</v>
      </c>
      <c r="AM382" s="3">
        <v>6.7661715746750381E-2</v>
      </c>
      <c r="AN382" s="3">
        <v>0.29601989656662103</v>
      </c>
      <c r="AO382" s="3">
        <v>0.11442164430232329</v>
      </c>
      <c r="AP382" s="3">
        <v>0.11020263263307604</v>
      </c>
      <c r="AQ382" s="3">
        <v>0.72279379364713303</v>
      </c>
      <c r="AR382" s="3">
        <v>4.5488594224028728E-3</v>
      </c>
      <c r="AS382" s="3">
        <v>0.88265228232387416</v>
      </c>
      <c r="AT382" s="3">
        <v>4.8911031248393709E-2</v>
      </c>
    </row>
    <row r="383" spans="15:46" x14ac:dyDescent="0.2">
      <c r="O383" t="s">
        <v>264</v>
      </c>
      <c r="P383" s="64">
        <v>63</v>
      </c>
      <c r="Q383" t="s">
        <v>506</v>
      </c>
      <c r="R383" s="22" t="s">
        <v>355</v>
      </c>
      <c r="S383" s="26">
        <v>44838</v>
      </c>
      <c r="T383" s="69">
        <v>47.534399999999998</v>
      </c>
      <c r="U383" s="69">
        <v>2.7240000000000002</v>
      </c>
      <c r="V383" s="69">
        <v>5.1660199999999996</v>
      </c>
      <c r="W383" s="69">
        <v>-1.42E-3</v>
      </c>
      <c r="X383" s="69">
        <v>5.0302194841424033</v>
      </c>
      <c r="Y383" s="69">
        <v>2.8100889511294338</v>
      </c>
      <c r="Z383" s="69">
        <v>13.1624</v>
      </c>
      <c r="AA383" s="69">
        <v>0.13100800000000001</v>
      </c>
      <c r="AB383" s="69">
        <v>22.354199999999999</v>
      </c>
      <c r="AC383" s="69">
        <v>0.43618899999999999</v>
      </c>
      <c r="AD383" s="69">
        <f t="shared" si="52"/>
        <v>99.347105435271814</v>
      </c>
      <c r="AF383" s="11">
        <f t="shared" si="53"/>
        <v>0.75636701186708211</v>
      </c>
      <c r="AG383" s="11"/>
      <c r="AH383" s="11">
        <f t="shared" si="54"/>
        <v>0.38590498088675895</v>
      </c>
      <c r="AI383" s="11">
        <f t="shared" si="55"/>
        <v>0.12648566559459457</v>
      </c>
      <c r="AJ383" s="11">
        <f t="shared" si="56"/>
        <v>0.47097892352463006</v>
      </c>
      <c r="AK383" s="11">
        <f t="shared" si="57"/>
        <v>1.6630429994016479E-2</v>
      </c>
      <c r="AL383" s="3">
        <v>1.7849939218875834</v>
      </c>
      <c r="AM383" s="3">
        <v>7.6935662208254735E-2</v>
      </c>
      <c r="AN383" s="3">
        <v>0.22862035840640418</v>
      </c>
      <c r="AO383" s="3">
        <v>0.15794970234519962</v>
      </c>
      <c r="AP383" s="3">
        <v>7.9401917661049828E-2</v>
      </c>
      <c r="AQ383" s="3">
        <v>0.73686628794289311</v>
      </c>
      <c r="AR383" s="3">
        <v>4.166441435991354E-3</v>
      </c>
      <c r="AS383" s="3">
        <v>0.89931073260433703</v>
      </c>
      <c r="AT383" s="3">
        <v>3.1754975508287202E-2</v>
      </c>
    </row>
    <row r="384" spans="15:46" x14ac:dyDescent="0.2">
      <c r="O384" t="s">
        <v>264</v>
      </c>
      <c r="P384" s="64">
        <v>63</v>
      </c>
      <c r="Q384" t="s">
        <v>268</v>
      </c>
      <c r="R384" s="22" t="s">
        <v>98</v>
      </c>
      <c r="S384" s="26">
        <v>44838</v>
      </c>
      <c r="T384" s="69">
        <v>45.629600000000003</v>
      </c>
      <c r="U384" s="69">
        <v>2.5558000000000001</v>
      </c>
      <c r="V384" s="69">
        <v>6.99247</v>
      </c>
      <c r="W384" s="69">
        <v>1.9288E-2</v>
      </c>
      <c r="X384" s="69">
        <v>4.3770830060423664</v>
      </c>
      <c r="Y384" s="69">
        <v>5.4018970770013537</v>
      </c>
      <c r="Z384" s="69">
        <v>10.891400000000001</v>
      </c>
      <c r="AA384" s="69">
        <v>0.25050099999999997</v>
      </c>
      <c r="AB384" s="69">
        <v>22.296199999999999</v>
      </c>
      <c r="AC384" s="69">
        <v>0.92892799999999998</v>
      </c>
      <c r="AD384" s="69">
        <f t="shared" si="52"/>
        <v>99.343167083043724</v>
      </c>
      <c r="AF384" s="11">
        <f t="shared" si="53"/>
        <v>0.67762281229824017</v>
      </c>
      <c r="AG384" s="11"/>
      <c r="AH384" s="11">
        <f t="shared" si="54"/>
        <v>0.32564456873277853</v>
      </c>
      <c r="AI384" s="11">
        <f t="shared" si="55"/>
        <v>0.15917934938177405</v>
      </c>
      <c r="AJ384" s="11">
        <f t="shared" si="56"/>
        <v>0.47905791881642718</v>
      </c>
      <c r="AK384" s="11">
        <f t="shared" si="57"/>
        <v>3.6118163069020243E-2</v>
      </c>
      <c r="AL384" s="3">
        <v>1.7275112610023198</v>
      </c>
      <c r="AM384" s="3">
        <v>7.2776800550097678E-2</v>
      </c>
      <c r="AN384" s="3">
        <v>0.3119858735914216</v>
      </c>
      <c r="AO384" s="3">
        <v>0.13856774819229919</v>
      </c>
      <c r="AP384" s="3">
        <v>0.15388728212199793</v>
      </c>
      <c r="AQ384" s="3">
        <v>0.61472774027570976</v>
      </c>
      <c r="AR384" s="3">
        <v>8.0319765005232597E-3</v>
      </c>
      <c r="AS384" s="3">
        <v>0.90433011992551648</v>
      </c>
      <c r="AT384" s="3">
        <v>6.8181197840114713E-2</v>
      </c>
    </row>
    <row r="385" spans="15:46" x14ac:dyDescent="0.2">
      <c r="O385" t="s">
        <v>264</v>
      </c>
      <c r="P385" s="64">
        <v>63</v>
      </c>
      <c r="Q385" t="s">
        <v>507</v>
      </c>
      <c r="R385" s="22" t="s">
        <v>355</v>
      </c>
      <c r="S385" s="26">
        <v>44838</v>
      </c>
      <c r="T385" s="69">
        <v>45.156399999999998</v>
      </c>
      <c r="U385" s="69">
        <v>2.93709</v>
      </c>
      <c r="V385" s="69">
        <v>7.4953099999999999</v>
      </c>
      <c r="W385" s="69">
        <v>7.4004E-2</v>
      </c>
      <c r="X385" s="69">
        <v>3.751776559907416</v>
      </c>
      <c r="Y385" s="69">
        <v>4.501472672570527</v>
      </c>
      <c r="Z385" s="69">
        <v>12.378500000000001</v>
      </c>
      <c r="AA385" s="69">
        <v>0.10835500000000001</v>
      </c>
      <c r="AB385" s="69">
        <v>22.3154</v>
      </c>
      <c r="AC385" s="69">
        <v>0.50313600000000003</v>
      </c>
      <c r="AD385" s="69">
        <f t="shared" si="52"/>
        <v>99.221444232477936</v>
      </c>
      <c r="AF385" s="11">
        <f t="shared" si="53"/>
        <v>0.73880075503084697</v>
      </c>
      <c r="AG385" s="11"/>
      <c r="AH385" s="11">
        <f t="shared" si="54"/>
        <v>0.36943128513074291</v>
      </c>
      <c r="AI385" s="11">
        <f t="shared" si="55"/>
        <v>0.13244763140271168</v>
      </c>
      <c r="AJ385" s="11">
        <f t="shared" si="56"/>
        <v>0.47859412905470444</v>
      </c>
      <c r="AK385" s="11">
        <f t="shared" si="57"/>
        <v>1.9526954411841008E-2</v>
      </c>
      <c r="AL385" s="3">
        <v>1.7015842155962448</v>
      </c>
      <c r="AM385" s="3">
        <v>8.3242144351049402E-2</v>
      </c>
      <c r="AN385" s="3">
        <v>0.33285403754733384</v>
      </c>
      <c r="AO385" s="3">
        <v>0.11821545390555567</v>
      </c>
      <c r="AP385" s="3">
        <v>0.12763534411622179</v>
      </c>
      <c r="AQ385" s="3">
        <v>0.69538774978034867</v>
      </c>
      <c r="AR385" s="3">
        <v>3.4579748729528341E-3</v>
      </c>
      <c r="AS385" s="3">
        <v>0.90086711076365589</v>
      </c>
      <c r="AT385" s="3">
        <v>3.6755969066637084E-2</v>
      </c>
    </row>
    <row r="386" spans="15:46" x14ac:dyDescent="0.2">
      <c r="O386" t="s">
        <v>264</v>
      </c>
      <c r="P386" s="64">
        <v>63</v>
      </c>
      <c r="Q386" t="s">
        <v>269</v>
      </c>
      <c r="R386" s="22" t="s">
        <v>98</v>
      </c>
      <c r="S386" s="26">
        <v>44838</v>
      </c>
      <c r="T386" s="69">
        <v>45.308599999999998</v>
      </c>
      <c r="U386" s="69">
        <v>2.8461599999999998</v>
      </c>
      <c r="V386" s="69">
        <v>7.8634899999999996</v>
      </c>
      <c r="W386" s="69">
        <v>7.0207000000000006E-2</v>
      </c>
      <c r="X386" s="69">
        <v>3.0149433130182288</v>
      </c>
      <c r="Y386" s="69">
        <v>4.4355999884768202</v>
      </c>
      <c r="Z386" s="69">
        <v>12.1165</v>
      </c>
      <c r="AA386" s="69">
        <v>0.124863</v>
      </c>
      <c r="AB386" s="69">
        <v>22.781300000000002</v>
      </c>
      <c r="AC386" s="69">
        <v>0.64973400000000003</v>
      </c>
      <c r="AD386" s="69">
        <f t="shared" si="52"/>
        <v>99.211397301495055</v>
      </c>
      <c r="AF386" s="11">
        <f t="shared" si="53"/>
        <v>0.75509501806072621</v>
      </c>
      <c r="AG386" s="11"/>
      <c r="AH386" s="11">
        <f t="shared" si="54"/>
        <v>0.36349648434457804</v>
      </c>
      <c r="AI386" s="11">
        <f t="shared" si="55"/>
        <v>0.12002322407355143</v>
      </c>
      <c r="AJ386" s="11">
        <f t="shared" si="56"/>
        <v>0.4911323853626775</v>
      </c>
      <c r="AK386" s="11">
        <f t="shared" si="57"/>
        <v>2.5347906219192945E-2</v>
      </c>
      <c r="AL386" s="3">
        <v>1.703168034235661</v>
      </c>
      <c r="AM386" s="3">
        <v>8.0468894147656622E-2</v>
      </c>
      <c r="AN386" s="3">
        <v>0.34835519068933479</v>
      </c>
      <c r="AO386" s="3">
        <v>9.4767441736770749E-2</v>
      </c>
      <c r="AP386" s="3">
        <v>0.12546177481848464</v>
      </c>
      <c r="AQ386" s="3">
        <v>0.67901429744505626</v>
      </c>
      <c r="AR386" s="3">
        <v>3.9751119084477041E-3</v>
      </c>
      <c r="AS386" s="3">
        <v>0.91743916643612911</v>
      </c>
      <c r="AT386" s="3">
        <v>4.7350088582459766E-2</v>
      </c>
    </row>
    <row r="387" spans="15:46" x14ac:dyDescent="0.2">
      <c r="O387" t="s">
        <v>264</v>
      </c>
      <c r="P387" s="64">
        <v>63</v>
      </c>
      <c r="Q387" t="s">
        <v>508</v>
      </c>
      <c r="R387" s="22" t="s">
        <v>355</v>
      </c>
      <c r="S387" s="26">
        <v>44838</v>
      </c>
      <c r="T387" s="69">
        <v>44.793999999999997</v>
      </c>
      <c r="U387" s="69">
        <v>3.2268699999999999</v>
      </c>
      <c r="V387" s="69">
        <v>7.5936899999999996</v>
      </c>
      <c r="W387" s="69">
        <v>0.154807</v>
      </c>
      <c r="X387" s="69">
        <v>3.6398149645003817</v>
      </c>
      <c r="Y387" s="69">
        <v>4.1525567962347534</v>
      </c>
      <c r="Z387" s="69">
        <v>12.340199999999999</v>
      </c>
      <c r="AA387" s="69">
        <v>0.112359</v>
      </c>
      <c r="AB387" s="69">
        <v>22.6021</v>
      </c>
      <c r="AC387" s="69">
        <v>0.47408899999999998</v>
      </c>
      <c r="AD387" s="69">
        <f t="shared" ref="AD387:AD450" si="58">SUM(T387:AC387)</f>
        <v>99.090486760735146</v>
      </c>
      <c r="AF387" s="11">
        <f t="shared" ref="AF387:AF450" si="59">AQ387/(AQ387+AP387+AO387)</f>
        <v>0.74890534268336495</v>
      </c>
      <c r="AG387" s="11"/>
      <c r="AH387" s="11">
        <f t="shared" si="54"/>
        <v>0.36946451519444745</v>
      </c>
      <c r="AI387" s="11">
        <f t="shared" si="55"/>
        <v>0.12578593944969418</v>
      </c>
      <c r="AJ387" s="11">
        <f t="shared" si="56"/>
        <v>0.48629115255751887</v>
      </c>
      <c r="AK387" s="11">
        <f t="shared" si="57"/>
        <v>1.8458392798339447E-2</v>
      </c>
      <c r="AL387" s="3">
        <v>1.6909156884857375</v>
      </c>
      <c r="AM387" s="3">
        <v>9.1616868886972971E-2</v>
      </c>
      <c r="AN387" s="3">
        <v>0.33781977208590247</v>
      </c>
      <c r="AO387" s="3">
        <v>0.11489061802959304</v>
      </c>
      <c r="AP387" s="3">
        <v>0.11795052760674481</v>
      </c>
      <c r="AQ387" s="3">
        <v>0.6944631153329458</v>
      </c>
      <c r="AR387" s="3">
        <v>3.592102437139688E-3</v>
      </c>
      <c r="AS387" s="3">
        <v>0.91405603210962638</v>
      </c>
      <c r="AT387" s="3">
        <v>3.4695275025336647E-2</v>
      </c>
    </row>
    <row r="388" spans="15:46" x14ac:dyDescent="0.2">
      <c r="O388" t="s">
        <v>264</v>
      </c>
      <c r="P388" s="64">
        <v>63</v>
      </c>
      <c r="Q388" t="s">
        <v>270</v>
      </c>
      <c r="R388" s="22" t="s">
        <v>98</v>
      </c>
      <c r="S388" s="26">
        <v>44838</v>
      </c>
      <c r="T388" s="69">
        <v>46.286999999999999</v>
      </c>
      <c r="U388" s="69">
        <v>2.4056000000000002</v>
      </c>
      <c r="V388" s="69">
        <v>6.5448899999999997</v>
      </c>
      <c r="W388" s="69">
        <v>4.4349E-2</v>
      </c>
      <c r="X388" s="69">
        <v>4.2507605599503231</v>
      </c>
      <c r="Y388" s="69">
        <v>5.3937430478881891</v>
      </c>
      <c r="Z388" s="69">
        <v>11.173</v>
      </c>
      <c r="AA388" s="69">
        <v>0.20424500000000001</v>
      </c>
      <c r="AB388" s="69">
        <v>22.292300000000001</v>
      </c>
      <c r="AC388" s="69">
        <v>1.0148200000000001</v>
      </c>
      <c r="AD388" s="69">
        <f t="shared" si="58"/>
        <v>99.610707607838506</v>
      </c>
      <c r="AF388" s="11">
        <f t="shared" si="59"/>
        <v>0.68631971021993132</v>
      </c>
      <c r="AG388" s="11"/>
      <c r="AH388" s="11">
        <f t="shared" si="54"/>
        <v>0.33119988992789468</v>
      </c>
      <c r="AI388" s="11">
        <f t="shared" si="55"/>
        <v>0.15481330369612317</v>
      </c>
      <c r="AJ388" s="11">
        <f t="shared" si="56"/>
        <v>0.47486734445009793</v>
      </c>
      <c r="AK388" s="11">
        <f t="shared" si="57"/>
        <v>3.9119461925884141E-2</v>
      </c>
      <c r="AL388" s="3">
        <v>1.7449979841966927</v>
      </c>
      <c r="AM388" s="3">
        <v>6.8210491472046303E-2</v>
      </c>
      <c r="AN388" s="3">
        <v>0.29078254980903412</v>
      </c>
      <c r="AO388" s="3">
        <v>0.13400027503619641</v>
      </c>
      <c r="AP388" s="3">
        <v>0.1530059599278602</v>
      </c>
      <c r="AQ388" s="3">
        <v>0.62795796366406209</v>
      </c>
      <c r="AR388" s="3">
        <v>6.521178219227982E-3</v>
      </c>
      <c r="AS388" s="3">
        <v>0.9003527467849235</v>
      </c>
      <c r="AT388" s="3">
        <v>7.417085088995691E-2</v>
      </c>
    </row>
    <row r="389" spans="15:46" x14ac:dyDescent="0.2">
      <c r="O389" t="s">
        <v>264</v>
      </c>
      <c r="P389" s="64">
        <v>63</v>
      </c>
      <c r="Q389" t="s">
        <v>509</v>
      </c>
      <c r="R389" s="22" t="s">
        <v>355</v>
      </c>
      <c r="S389" s="26">
        <v>44838</v>
      </c>
      <c r="T389" s="69">
        <v>43.9651</v>
      </c>
      <c r="U389" s="69">
        <v>3.5205099999999998</v>
      </c>
      <c r="V389" s="69">
        <v>8.3546700000000005</v>
      </c>
      <c r="W389" s="69">
        <v>1.2496E-2</v>
      </c>
      <c r="X389" s="69">
        <v>3.9197174625693498</v>
      </c>
      <c r="Y389" s="69">
        <v>4.7129581266687577</v>
      </c>
      <c r="Z389" s="69">
        <v>11.600099999999999</v>
      </c>
      <c r="AA389" s="69">
        <v>0.120533</v>
      </c>
      <c r="AB389" s="69">
        <v>22.284800000000001</v>
      </c>
      <c r="AC389" s="69">
        <v>0.54030500000000004</v>
      </c>
      <c r="AD389" s="69">
        <f t="shared" si="58"/>
        <v>99.03118958923811</v>
      </c>
      <c r="AF389" s="11">
        <f t="shared" si="59"/>
        <v>0.71705612536154928</v>
      </c>
      <c r="AG389" s="11"/>
      <c r="AH389" s="11">
        <f t="shared" si="54"/>
        <v>0.35191583961273221</v>
      </c>
      <c r="AI389" s="11">
        <f t="shared" si="55"/>
        <v>0.14094010272502738</v>
      </c>
      <c r="AJ389" s="11">
        <f t="shared" si="56"/>
        <v>0.4858283606691895</v>
      </c>
      <c r="AK389" s="11">
        <f t="shared" si="57"/>
        <v>2.1315696993050869E-2</v>
      </c>
      <c r="AL389" s="3">
        <v>1.6653384585842474</v>
      </c>
      <c r="AM389" s="3">
        <v>0.10029791300331684</v>
      </c>
      <c r="AN389" s="3">
        <v>0.3729527721056482</v>
      </c>
      <c r="AO389" s="3">
        <v>0.12415161161732813</v>
      </c>
      <c r="AP389" s="3">
        <v>0.13432913749209857</v>
      </c>
      <c r="AQ389" s="3">
        <v>0.65505996436145775</v>
      </c>
      <c r="AR389" s="3">
        <v>3.8666881919330368E-3</v>
      </c>
      <c r="AS389" s="3">
        <v>0.90432618485135852</v>
      </c>
      <c r="AT389" s="3">
        <v>3.9677269792610818E-2</v>
      </c>
    </row>
    <row r="390" spans="15:46" x14ac:dyDescent="0.2">
      <c r="O390" t="s">
        <v>264</v>
      </c>
      <c r="P390" s="64">
        <v>63</v>
      </c>
      <c r="Q390" t="s">
        <v>271</v>
      </c>
      <c r="R390" s="22" t="s">
        <v>98</v>
      </c>
      <c r="S390" s="26">
        <v>44838</v>
      </c>
      <c r="T390" s="69">
        <v>48.672899999999998</v>
      </c>
      <c r="U390" s="69">
        <v>1.91859</v>
      </c>
      <c r="V390" s="69">
        <v>4.7705599999999997</v>
      </c>
      <c r="W390" s="69">
        <v>0.183921</v>
      </c>
      <c r="X390" s="69">
        <v>4.21643646650476</v>
      </c>
      <c r="Y390" s="69">
        <v>2.4042552273058795</v>
      </c>
      <c r="Z390" s="69">
        <v>14.0802</v>
      </c>
      <c r="AA390" s="69">
        <v>0.114829</v>
      </c>
      <c r="AB390" s="69">
        <v>22.595800000000001</v>
      </c>
      <c r="AC390" s="69">
        <v>0.44634499999999999</v>
      </c>
      <c r="AD390" s="69">
        <f t="shared" si="58"/>
        <v>99.403836693810632</v>
      </c>
      <c r="AF390" s="11">
        <f t="shared" si="59"/>
        <v>0.79735404960955414</v>
      </c>
      <c r="AG390" s="11"/>
      <c r="AH390" s="11">
        <f t="shared" ref="AH390:AH453" si="60">AQ390/(AO390+AP390+AQ390+AS390+AR390+AT390)</f>
        <v>0.40762511349532216</v>
      </c>
      <c r="AI390" s="11">
        <f t="shared" ref="AI390:AI453" si="61">(AO390+AP390+AR390)/(AO390+AP390+AR390+AQ390+AS390+AT390)</f>
        <v>0.10548561664515267</v>
      </c>
      <c r="AJ390" s="11">
        <f t="shared" ref="AJ390:AJ453" si="62">AS390/(AO390+AP390+AQ390+AR390+AS390+AT390)</f>
        <v>0.47008551825743372</v>
      </c>
      <c r="AK390" s="11">
        <f t="shared" ref="AK390:AK453" si="63">AT390/(AO390+AP390+AQ390+AR390+AS390+AT390)</f>
        <v>1.6803751602091386E-2</v>
      </c>
      <c r="AL390" s="3">
        <v>1.8155779803141538</v>
      </c>
      <c r="AM390" s="3">
        <v>5.3827192462941278E-2</v>
      </c>
      <c r="AN390" s="3">
        <v>0.20971386256307206</v>
      </c>
      <c r="AO390" s="3">
        <v>0.1315153352187749</v>
      </c>
      <c r="AP390" s="3">
        <v>6.7482389422518621E-2</v>
      </c>
      <c r="AQ390" s="3">
        <v>0.78299932123046867</v>
      </c>
      <c r="AR390" s="3">
        <v>3.6275884177847753E-3</v>
      </c>
      <c r="AS390" s="3">
        <v>0.90297832378295717</v>
      </c>
      <c r="AT390" s="3">
        <v>3.227800658732953E-2</v>
      </c>
    </row>
    <row r="391" spans="15:46" x14ac:dyDescent="0.2">
      <c r="O391" t="s">
        <v>264</v>
      </c>
      <c r="P391" s="64">
        <v>63</v>
      </c>
      <c r="Q391" t="s">
        <v>510</v>
      </c>
      <c r="R391" s="22" t="s">
        <v>355</v>
      </c>
      <c r="S391" s="26">
        <v>44838</v>
      </c>
      <c r="T391" s="69">
        <v>41.618899999999996</v>
      </c>
      <c r="U391" s="69">
        <v>4.9032900000000001</v>
      </c>
      <c r="V391" s="69">
        <v>9.6745000000000001</v>
      </c>
      <c r="W391" s="69">
        <v>5.3873999999999998E-2</v>
      </c>
      <c r="X391" s="69">
        <v>3.8881532191451234</v>
      </c>
      <c r="Y391" s="69">
        <v>5.0654921303738005</v>
      </c>
      <c r="Z391" s="69">
        <v>10.700200000000001</v>
      </c>
      <c r="AA391" s="69">
        <v>0.11405700000000001</v>
      </c>
      <c r="AB391" s="69">
        <v>22.421399999999998</v>
      </c>
      <c r="AC391" s="69">
        <v>0.54522800000000005</v>
      </c>
      <c r="AD391" s="69">
        <f t="shared" si="58"/>
        <v>98.985094349518917</v>
      </c>
      <c r="AF391" s="11">
        <f t="shared" si="59"/>
        <v>0.69312028861609809</v>
      </c>
      <c r="AG391" s="11"/>
      <c r="AH391" s="11">
        <f t="shared" si="60"/>
        <v>0.3310303298104636</v>
      </c>
      <c r="AI391" s="11">
        <f t="shared" si="61"/>
        <v>0.14856854057733532</v>
      </c>
      <c r="AJ391" s="11">
        <f t="shared" si="62"/>
        <v>0.4984661360062318</v>
      </c>
      <c r="AK391" s="11">
        <f t="shared" si="63"/>
        <v>2.1934993605969306E-2</v>
      </c>
      <c r="AL391" s="3">
        <v>1.5870336736197712</v>
      </c>
      <c r="AM391" s="3">
        <v>0.14062903346809619</v>
      </c>
      <c r="AN391" s="3">
        <v>0.43476459087461466</v>
      </c>
      <c r="AO391" s="3">
        <v>0.12397726929535521</v>
      </c>
      <c r="AP391" s="3">
        <v>0.14534476295845714</v>
      </c>
      <c r="AQ391" s="3">
        <v>0.60829229760618464</v>
      </c>
      <c r="AR391" s="3">
        <v>3.6834622926524146E-3</v>
      </c>
      <c r="AS391" s="3">
        <v>0.91596776441517258</v>
      </c>
      <c r="AT391" s="3">
        <v>4.0307145469696708E-2</v>
      </c>
    </row>
    <row r="392" spans="15:46" x14ac:dyDescent="0.2">
      <c r="O392" t="s">
        <v>264</v>
      </c>
      <c r="P392" s="64">
        <v>63</v>
      </c>
      <c r="Q392" t="s">
        <v>272</v>
      </c>
      <c r="R392" s="22" t="s">
        <v>98</v>
      </c>
      <c r="S392" s="26">
        <v>44838</v>
      </c>
      <c r="T392" s="69">
        <v>44.299799999999998</v>
      </c>
      <c r="U392" s="69">
        <v>3.3730600000000002</v>
      </c>
      <c r="V392" s="69">
        <v>8.6250199999999992</v>
      </c>
      <c r="W392" s="69">
        <v>-6.3699999999999998E-3</v>
      </c>
      <c r="X392" s="69">
        <v>2.9194471216762459</v>
      </c>
      <c r="Y392" s="69">
        <v>5.066743532634101</v>
      </c>
      <c r="Z392" s="69">
        <v>11.7377</v>
      </c>
      <c r="AA392" s="69">
        <v>0.12184399999999999</v>
      </c>
      <c r="AB392" s="69">
        <v>22.465</v>
      </c>
      <c r="AC392" s="69">
        <v>0.69921800000000001</v>
      </c>
      <c r="AD392" s="69">
        <f t="shared" si="58"/>
        <v>99.301462654310356</v>
      </c>
      <c r="AF392" s="11">
        <f t="shared" si="59"/>
        <v>0.73671344276145889</v>
      </c>
      <c r="AG392" s="11"/>
      <c r="AH392" s="11">
        <f t="shared" si="60"/>
        <v>0.35509898873885531</v>
      </c>
      <c r="AI392" s="11">
        <f t="shared" si="61"/>
        <v>0.12899926922969646</v>
      </c>
      <c r="AJ392" s="11">
        <f t="shared" si="62"/>
        <v>0.48839352134043335</v>
      </c>
      <c r="AK392" s="11">
        <f t="shared" si="63"/>
        <v>2.7508220691014773E-2</v>
      </c>
      <c r="AL392" s="3">
        <v>1.6672867072275941</v>
      </c>
      <c r="AM392" s="3">
        <v>9.5482648385589564E-2</v>
      </c>
      <c r="AN392" s="3">
        <v>0.38255926628344195</v>
      </c>
      <c r="AO392" s="3">
        <v>9.1878159579669549E-2</v>
      </c>
      <c r="AP392" s="3">
        <v>0.14348934157167098</v>
      </c>
      <c r="AQ392" s="3">
        <v>0.6585919308074073</v>
      </c>
      <c r="AR392" s="3">
        <v>3.8837512852288002E-3</v>
      </c>
      <c r="AS392" s="3">
        <v>0.90580948528122118</v>
      </c>
      <c r="AT392" s="3">
        <v>5.101870957817612E-2</v>
      </c>
    </row>
    <row r="393" spans="15:46" x14ac:dyDescent="0.2">
      <c r="O393" t="s">
        <v>264</v>
      </c>
      <c r="P393" s="64">
        <v>63</v>
      </c>
      <c r="Q393" t="s">
        <v>511</v>
      </c>
      <c r="R393" s="22" t="s">
        <v>355</v>
      </c>
      <c r="S393" s="26">
        <v>44838</v>
      </c>
      <c r="T393" s="69">
        <v>42.417299999999997</v>
      </c>
      <c r="U393" s="69">
        <v>4.6933800000000003</v>
      </c>
      <c r="V393" s="69">
        <v>8.8987099999999995</v>
      </c>
      <c r="W393" s="69">
        <v>1.3306E-2</v>
      </c>
      <c r="X393" s="69">
        <v>4.2536662264139986</v>
      </c>
      <c r="Y393" s="69">
        <v>4.4636341809599767</v>
      </c>
      <c r="Z393" s="69">
        <v>10.9618</v>
      </c>
      <c r="AA393" s="69">
        <v>0.11727</v>
      </c>
      <c r="AB393" s="69">
        <v>22.3538</v>
      </c>
      <c r="AC393" s="69">
        <v>0.52417499999999995</v>
      </c>
      <c r="AD393" s="69">
        <f t="shared" si="58"/>
        <v>98.697041407373959</v>
      </c>
      <c r="AF393" s="11">
        <f t="shared" si="59"/>
        <v>0.70265413894678341</v>
      </c>
      <c r="AG393" s="11"/>
      <c r="AH393" s="11">
        <f t="shared" si="60"/>
        <v>0.33819528755696782</v>
      </c>
      <c r="AI393" s="11">
        <f t="shared" si="61"/>
        <v>0.14517123826155456</v>
      </c>
      <c r="AJ393" s="11">
        <f t="shared" si="62"/>
        <v>0.49560317497819878</v>
      </c>
      <c r="AK393" s="11">
        <f t="shared" si="63"/>
        <v>2.1030299203278834E-2</v>
      </c>
      <c r="AL393" s="3">
        <v>1.619663538433874</v>
      </c>
      <c r="AM393" s="3">
        <v>0.13479052686738749</v>
      </c>
      <c r="AN393" s="3">
        <v>0.40044136342482795</v>
      </c>
      <c r="AO393" s="3">
        <v>0.13581518992089175</v>
      </c>
      <c r="AP393" s="3">
        <v>0.12824858381557747</v>
      </c>
      <c r="AQ393" s="3">
        <v>0.62400567105465632</v>
      </c>
      <c r="AR393" s="3">
        <v>3.7923415974192463E-3</v>
      </c>
      <c r="AS393" s="3">
        <v>0.91443968369013873</v>
      </c>
      <c r="AT393" s="3">
        <v>3.8803101195227875E-2</v>
      </c>
    </row>
    <row r="394" spans="15:46" x14ac:dyDescent="0.2">
      <c r="O394" t="s">
        <v>264</v>
      </c>
      <c r="P394" s="64">
        <v>63</v>
      </c>
      <c r="Q394" t="s">
        <v>273</v>
      </c>
      <c r="R394" s="22" t="s">
        <v>98</v>
      </c>
      <c r="S394" s="26">
        <v>44838</v>
      </c>
      <c r="T394" s="69">
        <v>45.4803</v>
      </c>
      <c r="U394" s="69">
        <v>2.8985500000000002</v>
      </c>
      <c r="V394" s="69">
        <v>7.1087699999999998</v>
      </c>
      <c r="W394" s="69">
        <v>1.0541E-2</v>
      </c>
      <c r="X394" s="69">
        <v>2.8115561131636717</v>
      </c>
      <c r="Y394" s="69">
        <v>4.9335251878141495</v>
      </c>
      <c r="Z394" s="69">
        <v>12.295199999999999</v>
      </c>
      <c r="AA394" s="69">
        <v>0.13245799999999999</v>
      </c>
      <c r="AB394" s="69">
        <v>22.511800000000001</v>
      </c>
      <c r="AC394" s="69">
        <v>0.71564000000000005</v>
      </c>
      <c r="AD394" s="69">
        <f t="shared" si="58"/>
        <v>98.898340300977807</v>
      </c>
      <c r="AF394" s="11">
        <f t="shared" si="59"/>
        <v>0.7514363693914895</v>
      </c>
      <c r="AG394" s="11"/>
      <c r="AH394" s="11">
        <f t="shared" si="60"/>
        <v>0.36652320145097078</v>
      </c>
      <c r="AI394" s="11">
        <f t="shared" si="61"/>
        <v>0.12348340381820175</v>
      </c>
      <c r="AJ394" s="11">
        <f t="shared" si="62"/>
        <v>0.4822509997506505</v>
      </c>
      <c r="AK394" s="11">
        <f t="shared" si="63"/>
        <v>2.7742394980176964E-2</v>
      </c>
      <c r="AL394" s="3">
        <v>1.7154556837653123</v>
      </c>
      <c r="AM394" s="3">
        <v>8.2229726654427959E-2</v>
      </c>
      <c r="AN394" s="3">
        <v>0.3159953838897907</v>
      </c>
      <c r="AO394" s="3">
        <v>8.8675998949460044E-2</v>
      </c>
      <c r="AP394" s="3">
        <v>0.1400218241001841</v>
      </c>
      <c r="AQ394" s="3">
        <v>0.69137975422812314</v>
      </c>
      <c r="AR394" s="3">
        <v>4.2312931566616183E-3</v>
      </c>
      <c r="AS394" s="3">
        <v>0.90967932279308172</v>
      </c>
      <c r="AT394" s="3">
        <v>5.2331012462958668E-2</v>
      </c>
    </row>
    <row r="395" spans="15:46" x14ac:dyDescent="0.2">
      <c r="O395" t="s">
        <v>264</v>
      </c>
      <c r="P395" s="64">
        <v>63</v>
      </c>
      <c r="Q395" t="s">
        <v>512</v>
      </c>
      <c r="R395" s="22" t="s">
        <v>355</v>
      </c>
      <c r="S395" s="26">
        <v>44838</v>
      </c>
      <c r="T395" s="69">
        <v>44.242400000000004</v>
      </c>
      <c r="U395" s="69">
        <v>3.65402</v>
      </c>
      <c r="V395" s="69">
        <v>8.1305099999999992</v>
      </c>
      <c r="W395" s="69">
        <v>0.17322799999999999</v>
      </c>
      <c r="X395" s="69">
        <v>3.934334870059506</v>
      </c>
      <c r="Y395" s="69">
        <v>4.0883697446081948</v>
      </c>
      <c r="Z395" s="69">
        <v>12.012</v>
      </c>
      <c r="AA395" s="69">
        <v>0.105293</v>
      </c>
      <c r="AB395" s="69">
        <v>22.499700000000001</v>
      </c>
      <c r="AC395" s="69">
        <v>0.51846499999999995</v>
      </c>
      <c r="AD395" s="69">
        <f t="shared" si="58"/>
        <v>99.358320614667733</v>
      </c>
      <c r="AF395" s="11">
        <f t="shared" si="59"/>
        <v>0.73773604419202177</v>
      </c>
      <c r="AG395" s="11"/>
      <c r="AH395" s="11">
        <f t="shared" si="60"/>
        <v>0.36197148882065361</v>
      </c>
      <c r="AI395" s="11">
        <f t="shared" si="61"/>
        <v>0.13048275970022308</v>
      </c>
      <c r="AJ395" s="11">
        <f t="shared" si="62"/>
        <v>0.48722864043473735</v>
      </c>
      <c r="AK395" s="11">
        <f t="shared" si="63"/>
        <v>2.0317111044385935E-2</v>
      </c>
      <c r="AL395" s="3">
        <v>1.668812382741101</v>
      </c>
      <c r="AM395" s="3">
        <v>0.10366487385705141</v>
      </c>
      <c r="AN395" s="3">
        <v>0.36142377426831557</v>
      </c>
      <c r="AO395" s="3">
        <v>0.12409186429155523</v>
      </c>
      <c r="AP395" s="3">
        <v>0.11603825791955613</v>
      </c>
      <c r="AQ395" s="3">
        <v>0.6754746221439516</v>
      </c>
      <c r="AR395" s="3">
        <v>3.3636211551733497E-3</v>
      </c>
      <c r="AS395" s="3">
        <v>0.90921686364759591</v>
      </c>
      <c r="AT395" s="3">
        <v>3.7913739975700099E-2</v>
      </c>
    </row>
    <row r="396" spans="15:46" x14ac:dyDescent="0.2">
      <c r="O396" t="s">
        <v>264</v>
      </c>
      <c r="P396" s="64">
        <v>63</v>
      </c>
      <c r="Q396" t="s">
        <v>274</v>
      </c>
      <c r="R396" s="22" t="s">
        <v>98</v>
      </c>
      <c r="S396" s="26">
        <v>44838</v>
      </c>
      <c r="T396" s="69">
        <v>46.7044</v>
      </c>
      <c r="U396" s="69">
        <v>2.67326</v>
      </c>
      <c r="V396" s="69">
        <v>6.3231000000000002</v>
      </c>
      <c r="W396" s="69">
        <v>1.4973E-2</v>
      </c>
      <c r="X396" s="69">
        <v>3.0196443282415832</v>
      </c>
      <c r="Y396" s="69">
        <v>4.1280428101816398</v>
      </c>
      <c r="Z396" s="69">
        <v>12.9107</v>
      </c>
      <c r="AA396" s="69">
        <v>0.134934</v>
      </c>
      <c r="AB396" s="69">
        <v>22.742599999999999</v>
      </c>
      <c r="AC396" s="69">
        <v>0.64451099999999995</v>
      </c>
      <c r="AD396" s="69">
        <f t="shared" si="58"/>
        <v>99.29616513842322</v>
      </c>
      <c r="AF396" s="11">
        <f t="shared" si="59"/>
        <v>0.77365501841280659</v>
      </c>
      <c r="AG396" s="11"/>
      <c r="AH396" s="11">
        <f t="shared" si="60"/>
        <v>0.38033142204697856</v>
      </c>
      <c r="AI396" s="11">
        <f t="shared" si="61"/>
        <v>0.11353008142270245</v>
      </c>
      <c r="AJ396" s="11">
        <f t="shared" si="62"/>
        <v>0.48144820480370859</v>
      </c>
      <c r="AK396" s="11">
        <f t="shared" si="63"/>
        <v>2.4690291726610435E-2</v>
      </c>
      <c r="AL396" s="3">
        <v>1.7496538556051273</v>
      </c>
      <c r="AM396" s="3">
        <v>7.5322965288973212E-2</v>
      </c>
      <c r="AN396" s="3">
        <v>0.27916083203540437</v>
      </c>
      <c r="AO396" s="3">
        <v>9.4591755318713028E-2</v>
      </c>
      <c r="AP396" s="3">
        <v>0.11636456015039093</v>
      </c>
      <c r="AQ396" s="3">
        <v>0.7210560224666438</v>
      </c>
      <c r="AR396" s="3">
        <v>4.2810911600451263E-3</v>
      </c>
      <c r="AS396" s="3">
        <v>0.91275952355203538</v>
      </c>
      <c r="AT396" s="3">
        <v>4.6809394422666885E-2</v>
      </c>
    </row>
    <row r="397" spans="15:46" x14ac:dyDescent="0.2">
      <c r="O397" t="s">
        <v>264</v>
      </c>
      <c r="P397" s="64">
        <v>63</v>
      </c>
      <c r="Q397" t="s">
        <v>513</v>
      </c>
      <c r="R397" s="22" t="s">
        <v>355</v>
      </c>
      <c r="S397" s="26">
        <v>44838</v>
      </c>
      <c r="T397" s="69">
        <v>46.581200000000003</v>
      </c>
      <c r="U397" s="69">
        <v>2.81338</v>
      </c>
      <c r="V397" s="69">
        <v>5.5982399999999997</v>
      </c>
      <c r="W397" s="69">
        <v>1.9914999999999999E-2</v>
      </c>
      <c r="X397" s="69">
        <v>4.3675937478764331</v>
      </c>
      <c r="Y397" s="69">
        <v>3.8335782066918052</v>
      </c>
      <c r="Z397" s="69">
        <v>13.042</v>
      </c>
      <c r="AA397" s="69">
        <v>0.12714400000000001</v>
      </c>
      <c r="AB397" s="69">
        <v>22.383400000000002</v>
      </c>
      <c r="AC397" s="69">
        <v>0.40271000000000001</v>
      </c>
      <c r="AD397" s="69">
        <f t="shared" si="58"/>
        <v>99.169160954568227</v>
      </c>
      <c r="AF397" s="11">
        <f t="shared" si="59"/>
        <v>0.74839368960322727</v>
      </c>
      <c r="AG397" s="11"/>
      <c r="AH397" s="11">
        <f t="shared" si="60"/>
        <v>0.38237753020915416</v>
      </c>
      <c r="AI397" s="11">
        <f t="shared" si="61"/>
        <v>0.13067112988341303</v>
      </c>
      <c r="AJ397" s="11">
        <f t="shared" si="62"/>
        <v>0.4715972509727821</v>
      </c>
      <c r="AK397" s="11">
        <f t="shared" si="63"/>
        <v>1.5354088934650716E-2</v>
      </c>
      <c r="AL397" s="3">
        <v>1.7554115284782184</v>
      </c>
      <c r="AM397" s="3">
        <v>7.9742259525036024E-2</v>
      </c>
      <c r="AN397" s="3">
        <v>0.2486279102426498</v>
      </c>
      <c r="AO397" s="3">
        <v>0.1376301746439276</v>
      </c>
      <c r="AP397" s="3">
        <v>0.10870632152603638</v>
      </c>
      <c r="AQ397" s="3">
        <v>0.73271882156631052</v>
      </c>
      <c r="AR397" s="3">
        <v>4.0579144235185338E-3</v>
      </c>
      <c r="AS397" s="3">
        <v>0.90368328337096426</v>
      </c>
      <c r="AT397" s="3">
        <v>2.9421786223337739E-2</v>
      </c>
    </row>
    <row r="398" spans="15:46" x14ac:dyDescent="0.2">
      <c r="O398" t="s">
        <v>264</v>
      </c>
      <c r="P398" s="64">
        <v>63</v>
      </c>
      <c r="Q398" t="s">
        <v>275</v>
      </c>
      <c r="R398" s="22" t="s">
        <v>98</v>
      </c>
      <c r="S398" s="26">
        <v>44838</v>
      </c>
      <c r="T398" s="69">
        <v>44.4452</v>
      </c>
      <c r="U398" s="69">
        <v>2.9672299999999998</v>
      </c>
      <c r="V398" s="69">
        <v>8.0825899999999997</v>
      </c>
      <c r="W398" s="69">
        <v>2.6840000000000002E-3</v>
      </c>
      <c r="X398" s="69">
        <v>3.6409757627828356</v>
      </c>
      <c r="Y398" s="69">
        <v>5.8158322744690949</v>
      </c>
      <c r="Z398" s="69">
        <v>11.010999999999999</v>
      </c>
      <c r="AA398" s="69">
        <v>0.196103</v>
      </c>
      <c r="AB398" s="69">
        <v>22.2224</v>
      </c>
      <c r="AC398" s="69">
        <v>0.83815099999999998</v>
      </c>
      <c r="AD398" s="69">
        <f t="shared" si="58"/>
        <v>99.22216603725191</v>
      </c>
      <c r="AF398" s="11">
        <f t="shared" si="59"/>
        <v>0.68867807649702539</v>
      </c>
      <c r="AG398" s="11"/>
      <c r="AH398" s="11">
        <f t="shared" si="60"/>
        <v>0.33206338699069493</v>
      </c>
      <c r="AI398" s="11">
        <f t="shared" si="61"/>
        <v>0.15347130129765874</v>
      </c>
      <c r="AJ398" s="11">
        <f t="shared" si="62"/>
        <v>0.48159529172973203</v>
      </c>
      <c r="AK398" s="11">
        <f t="shared" si="63"/>
        <v>3.2870019981914321E-2</v>
      </c>
      <c r="AL398" s="3">
        <v>1.6829432202604075</v>
      </c>
      <c r="AM398" s="3">
        <v>8.4506025825735173E-2</v>
      </c>
      <c r="AN398" s="3">
        <v>0.36068264104411996</v>
      </c>
      <c r="AO398" s="3">
        <v>0.11528307138125593</v>
      </c>
      <c r="AP398" s="3">
        <v>0.16570616675312633</v>
      </c>
      <c r="AQ398" s="3">
        <v>0.62157886555940556</v>
      </c>
      <c r="AR398" s="3">
        <v>6.288797005329143E-3</v>
      </c>
      <c r="AS398" s="3">
        <v>0.90148286989708437</v>
      </c>
      <c r="AT398" s="3">
        <v>6.1528342273536533E-2</v>
      </c>
    </row>
    <row r="399" spans="15:46" x14ac:dyDescent="0.2">
      <c r="O399" t="s">
        <v>264</v>
      </c>
      <c r="P399" s="64">
        <v>63</v>
      </c>
      <c r="Q399" t="s">
        <v>514</v>
      </c>
      <c r="R399" s="22" t="s">
        <v>355</v>
      </c>
      <c r="S399" s="26">
        <v>44838</v>
      </c>
      <c r="T399" s="69">
        <v>42.959899999999998</v>
      </c>
      <c r="U399" s="69">
        <v>4.1334</v>
      </c>
      <c r="V399" s="69">
        <v>8.8359100000000002</v>
      </c>
      <c r="W399" s="69">
        <v>6.6437999999999997E-2</v>
      </c>
      <c r="X399" s="69">
        <v>3.3854295956028957</v>
      </c>
      <c r="Y399" s="69">
        <v>5.0374476143227112</v>
      </c>
      <c r="Z399" s="69">
        <v>11.5205</v>
      </c>
      <c r="AA399" s="69">
        <v>0.105015</v>
      </c>
      <c r="AB399" s="69">
        <v>22.524100000000001</v>
      </c>
      <c r="AC399" s="69">
        <v>0.51604000000000005</v>
      </c>
      <c r="AD399" s="69">
        <f t="shared" si="58"/>
        <v>99.084180209925606</v>
      </c>
      <c r="AF399" s="11">
        <f t="shared" si="59"/>
        <v>0.72175007369193545</v>
      </c>
      <c r="AG399" s="11"/>
      <c r="AH399" s="11">
        <f t="shared" si="60"/>
        <v>0.35039288286035558</v>
      </c>
      <c r="AI399" s="11">
        <f t="shared" si="61"/>
        <v>0.13689833828410217</v>
      </c>
      <c r="AJ399" s="11">
        <f t="shared" si="62"/>
        <v>0.49229841323800311</v>
      </c>
      <c r="AK399" s="11">
        <f t="shared" si="63"/>
        <v>2.0410365617539176E-2</v>
      </c>
      <c r="AL399" s="3">
        <v>1.6288387884774729</v>
      </c>
      <c r="AM399" s="3">
        <v>0.11787294764497083</v>
      </c>
      <c r="AN399" s="3">
        <v>0.39481733945018216</v>
      </c>
      <c r="AO399" s="3">
        <v>0.10733263198563604</v>
      </c>
      <c r="AP399" s="3">
        <v>0.14371681459071278</v>
      </c>
      <c r="AQ399" s="3">
        <v>0.65119498492225747</v>
      </c>
      <c r="AR399" s="3">
        <v>3.3721347270778369E-3</v>
      </c>
      <c r="AS399" s="3">
        <v>0.9149222871445607</v>
      </c>
      <c r="AT399" s="3">
        <v>3.7932071057128709E-2</v>
      </c>
    </row>
    <row r="400" spans="15:46" x14ac:dyDescent="0.2">
      <c r="O400" t="s">
        <v>264</v>
      </c>
      <c r="P400" s="64">
        <v>63</v>
      </c>
      <c r="Q400" t="s">
        <v>276</v>
      </c>
      <c r="R400" s="22" t="s">
        <v>98</v>
      </c>
      <c r="S400" s="26">
        <v>44838</v>
      </c>
      <c r="T400" s="69">
        <v>48.798900000000003</v>
      </c>
      <c r="U400" s="69">
        <v>1.7932300000000001</v>
      </c>
      <c r="V400" s="69">
        <v>4.5807200000000003</v>
      </c>
      <c r="W400" s="69">
        <v>0.34751900000000002</v>
      </c>
      <c r="X400" s="69">
        <v>4.2024730990366423</v>
      </c>
      <c r="Y400" s="69">
        <v>2.0133018442229544</v>
      </c>
      <c r="Z400" s="69">
        <v>14.344900000000001</v>
      </c>
      <c r="AA400" s="69">
        <v>9.9657999999999997E-2</v>
      </c>
      <c r="AB400" s="69">
        <v>22.774899999999999</v>
      </c>
      <c r="AC400" s="69">
        <v>0.409659</v>
      </c>
      <c r="AD400" s="69">
        <f t="shared" si="58"/>
        <v>99.365260943259614</v>
      </c>
      <c r="AF400" s="11">
        <f t="shared" si="59"/>
        <v>0.80961393942302862</v>
      </c>
      <c r="AG400" s="11"/>
      <c r="AH400" s="11">
        <f t="shared" si="60"/>
        <v>0.41370822310561894</v>
      </c>
      <c r="AI400" s="11">
        <f t="shared" si="61"/>
        <v>9.891897991142358E-2</v>
      </c>
      <c r="AJ400" s="11">
        <f t="shared" si="62"/>
        <v>0.47200885711881935</v>
      </c>
      <c r="AK400" s="11">
        <f t="shared" si="63"/>
        <v>1.5363939864138131E-2</v>
      </c>
      <c r="AL400" s="3">
        <v>1.8201989251274096</v>
      </c>
      <c r="AM400" s="3">
        <v>5.0307957426779799E-2</v>
      </c>
      <c r="AN400" s="3">
        <v>0.20135974843886678</v>
      </c>
      <c r="AO400" s="3">
        <v>0.13107410916077378</v>
      </c>
      <c r="AP400" s="3">
        <v>5.6506695583282723E-2</v>
      </c>
      <c r="AQ400" s="3">
        <v>0.79768463000251355</v>
      </c>
      <c r="AR400" s="3">
        <v>3.1481812512868853E-3</v>
      </c>
      <c r="AS400" s="3">
        <v>0.91009602787762656</v>
      </c>
      <c r="AT400" s="3">
        <v>2.9623725131460749E-2</v>
      </c>
    </row>
    <row r="401" spans="15:46" x14ac:dyDescent="0.2">
      <c r="O401" t="s">
        <v>264</v>
      </c>
      <c r="P401" s="64">
        <v>63</v>
      </c>
      <c r="Q401" t="s">
        <v>515</v>
      </c>
      <c r="R401" s="22" t="s">
        <v>355</v>
      </c>
      <c r="S401" s="26">
        <v>44838</v>
      </c>
      <c r="T401" s="69">
        <v>42.252499999999998</v>
      </c>
      <c r="U401" s="69">
        <v>4.3646599999999998</v>
      </c>
      <c r="V401" s="69">
        <v>9.5515500000000007</v>
      </c>
      <c r="W401" s="69">
        <v>0.163157</v>
      </c>
      <c r="X401" s="69">
        <v>3.8096374445248804</v>
      </c>
      <c r="Y401" s="69">
        <v>4.7842685663453164</v>
      </c>
      <c r="Z401" s="69">
        <v>11.177899999999999</v>
      </c>
      <c r="AA401" s="69">
        <v>0.102779</v>
      </c>
      <c r="AB401" s="69">
        <v>22.426300000000001</v>
      </c>
      <c r="AC401" s="69">
        <v>0.50537200000000004</v>
      </c>
      <c r="AD401" s="69">
        <f t="shared" si="58"/>
        <v>99.138124010870172</v>
      </c>
      <c r="AF401" s="11">
        <f t="shared" si="59"/>
        <v>0.71063540555126603</v>
      </c>
      <c r="AG401" s="11"/>
      <c r="AH401" s="11">
        <f t="shared" si="60"/>
        <v>0.34329178091456802</v>
      </c>
      <c r="AI401" s="11">
        <f t="shared" si="61"/>
        <v>0.14157861567456265</v>
      </c>
      <c r="AJ401" s="11">
        <f t="shared" si="62"/>
        <v>0.49494604053718039</v>
      </c>
      <c r="AK401" s="11">
        <f t="shared" si="63"/>
        <v>2.0183562873688977E-2</v>
      </c>
      <c r="AL401" s="3">
        <v>1.6045113736926078</v>
      </c>
      <c r="AM401" s="3">
        <v>0.12466159403209151</v>
      </c>
      <c r="AN401" s="3">
        <v>0.42745887246616432</v>
      </c>
      <c r="AO401" s="3">
        <v>0.12096986271704613</v>
      </c>
      <c r="AP401" s="3">
        <v>0.13670617726419385</v>
      </c>
      <c r="AQ401" s="3">
        <v>0.63281313846208831</v>
      </c>
      <c r="AR401" s="3">
        <v>3.3054722631033918E-3</v>
      </c>
      <c r="AS401" s="3">
        <v>0.9123677719498402</v>
      </c>
      <c r="AT401" s="3">
        <v>3.7205737152864043E-2</v>
      </c>
    </row>
    <row r="402" spans="15:46" x14ac:dyDescent="0.2">
      <c r="O402" t="s">
        <v>264</v>
      </c>
      <c r="P402" s="64">
        <v>63</v>
      </c>
      <c r="Q402" t="s">
        <v>343</v>
      </c>
      <c r="R402" s="22" t="s">
        <v>331</v>
      </c>
      <c r="S402" s="26">
        <v>44838</v>
      </c>
      <c r="T402" s="69">
        <v>44.800600000000003</v>
      </c>
      <c r="U402" s="69">
        <v>3.4473500000000001</v>
      </c>
      <c r="V402" s="69">
        <v>7.10785</v>
      </c>
      <c r="W402" s="69">
        <v>1.132E-2</v>
      </c>
      <c r="X402" s="69">
        <v>3.8975909049871249</v>
      </c>
      <c r="Y402" s="69">
        <v>4.2817913012011548</v>
      </c>
      <c r="Z402" s="69">
        <v>11.8979</v>
      </c>
      <c r="AA402" s="69">
        <v>0.122923</v>
      </c>
      <c r="AB402" s="69">
        <v>22.4922</v>
      </c>
      <c r="AC402" s="69">
        <v>0.57331799999999999</v>
      </c>
      <c r="AD402" s="69">
        <f t="shared" si="58"/>
        <v>98.632843206188269</v>
      </c>
      <c r="AF402" s="11">
        <f t="shared" si="59"/>
        <v>0.73239650202651152</v>
      </c>
      <c r="AG402" s="11"/>
      <c r="AH402" s="11">
        <f t="shared" si="60"/>
        <v>0.35811367946778527</v>
      </c>
      <c r="AI402" s="11">
        <f t="shared" si="61"/>
        <v>0.1329496332228845</v>
      </c>
      <c r="AJ402" s="11">
        <f t="shared" si="62"/>
        <v>0.48649633642209528</v>
      </c>
      <c r="AK402" s="11">
        <f t="shared" si="63"/>
        <v>2.2440350887234953E-2</v>
      </c>
      <c r="AL402" s="3">
        <v>1.7018152155974717</v>
      </c>
      <c r="AM402" s="3">
        <v>9.8493102557479228E-2</v>
      </c>
      <c r="AN402" s="3">
        <v>0.31819761406997188</v>
      </c>
      <c r="AO402" s="3">
        <v>0.12380209005283979</v>
      </c>
      <c r="AP402" s="3">
        <v>0.12238727528546829</v>
      </c>
      <c r="AQ402" s="3">
        <v>0.67378876350774353</v>
      </c>
      <c r="AR402" s="3">
        <v>3.9545808834214498E-3</v>
      </c>
      <c r="AS402" s="3">
        <v>0.91533997097248065</v>
      </c>
      <c r="AT402" s="3">
        <v>4.2221387073123763E-2</v>
      </c>
    </row>
    <row r="403" spans="15:46" x14ac:dyDescent="0.2">
      <c r="O403" t="s">
        <v>264</v>
      </c>
      <c r="P403" s="64">
        <v>63</v>
      </c>
      <c r="Q403" t="s">
        <v>343</v>
      </c>
      <c r="R403" s="22" t="s">
        <v>331</v>
      </c>
      <c r="S403" s="26">
        <v>44838</v>
      </c>
      <c r="T403" s="69">
        <v>41.668900000000001</v>
      </c>
      <c r="U403" s="69">
        <v>4.4682700000000004</v>
      </c>
      <c r="V403" s="69">
        <v>8.67042</v>
      </c>
      <c r="W403" s="69">
        <v>1.7949E-2</v>
      </c>
      <c r="X403" s="69">
        <v>2.3182586672514529</v>
      </c>
      <c r="Y403" s="69">
        <v>9.4626507962882069</v>
      </c>
      <c r="Z403" s="69">
        <v>14.1332</v>
      </c>
      <c r="AA403" s="69">
        <v>0.13972200000000001</v>
      </c>
      <c r="AB403" s="69">
        <v>18.627700000000001</v>
      </c>
      <c r="AC403" s="69">
        <v>0.512965</v>
      </c>
      <c r="AD403" s="69">
        <f t="shared" si="58"/>
        <v>100.02003546353967</v>
      </c>
      <c r="AF403" s="11">
        <f t="shared" si="59"/>
        <v>0.69933260996383861</v>
      </c>
      <c r="AG403" s="11"/>
      <c r="AH403" s="11">
        <f t="shared" si="60"/>
        <v>0.41154073168915195</v>
      </c>
      <c r="AI403" s="11">
        <f t="shared" si="61"/>
        <v>0.17924693268996661</v>
      </c>
      <c r="AJ403" s="11">
        <f t="shared" si="62"/>
        <v>0.3897881184764323</v>
      </c>
      <c r="AK403" s="11">
        <f t="shared" si="63"/>
        <v>1.9424217144449099E-2</v>
      </c>
      <c r="AL403" s="3">
        <v>1.5658280186881322</v>
      </c>
      <c r="AM403" s="3">
        <v>0.12628835314338088</v>
      </c>
      <c r="AN403" s="3">
        <v>0.38397438411065976</v>
      </c>
      <c r="AO403" s="3">
        <v>7.2844550511631925E-2</v>
      </c>
      <c r="AP403" s="3">
        <v>0.26756360353113545</v>
      </c>
      <c r="AQ403" s="3">
        <v>0.79176701800308147</v>
      </c>
      <c r="AR403" s="3">
        <v>4.4466767284705505E-3</v>
      </c>
      <c r="AS403" s="3">
        <v>0.74991696436071575</v>
      </c>
      <c r="AT403" s="3">
        <v>3.7370430922792158E-2</v>
      </c>
    </row>
    <row r="404" spans="15:46" x14ac:dyDescent="0.2">
      <c r="O404" t="s">
        <v>264</v>
      </c>
      <c r="P404" s="64">
        <v>63</v>
      </c>
      <c r="Q404" t="s">
        <v>343</v>
      </c>
      <c r="R404" s="22" t="s">
        <v>331</v>
      </c>
      <c r="S404" s="26">
        <v>44838</v>
      </c>
      <c r="T404" s="69">
        <v>46.132599999999996</v>
      </c>
      <c r="U404" s="69">
        <v>3.10222</v>
      </c>
      <c r="V404" s="69">
        <v>6.3517900000000003</v>
      </c>
      <c r="W404" s="69">
        <v>7.9198000000000005E-2</v>
      </c>
      <c r="X404" s="69">
        <v>4.753820899229412</v>
      </c>
      <c r="Y404" s="69">
        <v>3.4776738128187561</v>
      </c>
      <c r="Z404" s="69">
        <v>12.9582</v>
      </c>
      <c r="AA404" s="69">
        <v>0.130965</v>
      </c>
      <c r="AB404" s="69">
        <v>21.939</v>
      </c>
      <c r="AC404" s="69">
        <v>0.45018599999999998</v>
      </c>
      <c r="AD404" s="69">
        <f t="shared" si="58"/>
        <v>99.375653712048177</v>
      </c>
      <c r="AF404" s="11">
        <f t="shared" si="59"/>
        <v>0.74558742617776186</v>
      </c>
      <c r="AG404" s="11"/>
      <c r="AH404" s="11">
        <f t="shared" si="60"/>
        <v>0.38331739742682619</v>
      </c>
      <c r="AI404" s="11">
        <f t="shared" si="61"/>
        <v>0.1329980361842438</v>
      </c>
      <c r="AJ404" s="11">
        <f t="shared" si="62"/>
        <v>0.46636690247003376</v>
      </c>
      <c r="AK404" s="11">
        <f t="shared" si="63"/>
        <v>1.7317663918896196E-2</v>
      </c>
      <c r="AL404" s="3">
        <v>1.7351367628783678</v>
      </c>
      <c r="AM404" s="3">
        <v>8.775871203246724E-2</v>
      </c>
      <c r="AN404" s="3">
        <v>0.2815477128259572</v>
      </c>
      <c r="AO404" s="3">
        <v>0.1495105181933889</v>
      </c>
      <c r="AP404" s="3">
        <v>9.8423050980294441E-2</v>
      </c>
      <c r="AQ404" s="3">
        <v>0.7265999039514236</v>
      </c>
      <c r="AR404" s="3">
        <v>4.1717643329885748E-3</v>
      </c>
      <c r="AS404" s="3">
        <v>0.8840249589911634</v>
      </c>
      <c r="AT404" s="3">
        <v>3.282661581394844E-2</v>
      </c>
    </row>
    <row r="405" spans="15:46" x14ac:dyDescent="0.2">
      <c r="O405" t="s">
        <v>264</v>
      </c>
      <c r="P405" s="64">
        <v>63</v>
      </c>
      <c r="Q405" t="s">
        <v>343</v>
      </c>
      <c r="R405" s="22" t="s">
        <v>331</v>
      </c>
      <c r="S405" s="26">
        <v>44838</v>
      </c>
      <c r="T405" s="69">
        <v>46.644399999999997</v>
      </c>
      <c r="U405" s="69">
        <v>2.9672700000000001</v>
      </c>
      <c r="V405" s="69">
        <v>5.90665</v>
      </c>
      <c r="W405" s="69">
        <v>4.6369999999999996E-3</v>
      </c>
      <c r="X405" s="69">
        <v>4.247394235614788</v>
      </c>
      <c r="Y405" s="69">
        <v>3.8670714475621049</v>
      </c>
      <c r="Z405" s="69">
        <v>12.7568</v>
      </c>
      <c r="AA405" s="69">
        <v>0.152869</v>
      </c>
      <c r="AB405" s="69">
        <v>22.404599999999999</v>
      </c>
      <c r="AC405" s="69">
        <v>0.56361799999999995</v>
      </c>
      <c r="AD405" s="69">
        <f t="shared" si="58"/>
        <v>99.515309683176895</v>
      </c>
      <c r="AF405" s="11">
        <f t="shared" si="59"/>
        <v>0.74640702946146487</v>
      </c>
      <c r="AG405" s="11"/>
      <c r="AH405" s="11">
        <f t="shared" si="60"/>
        <v>0.37507826011329154</v>
      </c>
      <c r="AI405" s="11">
        <f t="shared" si="61"/>
        <v>0.12998680110804087</v>
      </c>
      <c r="AJ405" s="11">
        <f t="shared" si="62"/>
        <v>0.47338487943535423</v>
      </c>
      <c r="AK405" s="11">
        <f t="shared" si="63"/>
        <v>2.1550059343313405E-2</v>
      </c>
      <c r="AL405" s="3">
        <v>1.7512206769653</v>
      </c>
      <c r="AM405" s="3">
        <v>8.3789635070091031E-2</v>
      </c>
      <c r="AN405" s="3">
        <v>0.26134409732518538</v>
      </c>
      <c r="AO405" s="3">
        <v>0.13334203849696122</v>
      </c>
      <c r="AP405" s="3">
        <v>0.10924605430024606</v>
      </c>
      <c r="AQ405" s="3">
        <v>0.714016076009374</v>
      </c>
      <c r="AR405" s="3">
        <v>4.8607079734383652E-3</v>
      </c>
      <c r="AS405" s="3">
        <v>0.90115703841248695</v>
      </c>
      <c r="AT405" s="3">
        <v>4.1023675446916465E-2</v>
      </c>
    </row>
    <row r="406" spans="15:46" x14ac:dyDescent="0.2">
      <c r="O406" t="s">
        <v>264</v>
      </c>
      <c r="P406" s="64">
        <v>63</v>
      </c>
      <c r="Q406" t="s">
        <v>343</v>
      </c>
      <c r="R406" s="22" t="s">
        <v>331</v>
      </c>
      <c r="S406" s="26">
        <v>44838</v>
      </c>
      <c r="T406" s="69">
        <v>44.3078</v>
      </c>
      <c r="U406" s="69">
        <v>3.8587199999999999</v>
      </c>
      <c r="V406" s="69">
        <v>7.1399900000000001</v>
      </c>
      <c r="W406" s="69">
        <v>1.4369999999999999E-3</v>
      </c>
      <c r="X406" s="69">
        <v>4.1779239699181883</v>
      </c>
      <c r="Y406" s="69">
        <v>4.7114729014875758</v>
      </c>
      <c r="Z406" s="69">
        <v>11.631399999999999</v>
      </c>
      <c r="AA406" s="69">
        <v>0.17718</v>
      </c>
      <c r="AB406" s="69">
        <v>21.944800000000001</v>
      </c>
      <c r="AC406" s="69">
        <v>0.70138100000000003</v>
      </c>
      <c r="AD406" s="69">
        <f t="shared" si="58"/>
        <v>98.652104871405768</v>
      </c>
      <c r="AF406" s="11">
        <f t="shared" si="59"/>
        <v>0.71128007429178608</v>
      </c>
      <c r="AG406" s="11"/>
      <c r="AH406" s="11">
        <f t="shared" si="60"/>
        <v>0.35102635380529329</v>
      </c>
      <c r="AI406" s="11">
        <f t="shared" si="61"/>
        <v>0.14552483512341971</v>
      </c>
      <c r="AJ406" s="11">
        <f t="shared" si="62"/>
        <v>0.47592267841301578</v>
      </c>
      <c r="AK406" s="11">
        <f t="shared" si="63"/>
        <v>2.7526132658271314E-2</v>
      </c>
      <c r="AL406" s="3">
        <v>1.6875397070789051</v>
      </c>
      <c r="AM406" s="3">
        <v>0.11053732425388979</v>
      </c>
      <c r="AN406" s="3">
        <v>0.32048042661826759</v>
      </c>
      <c r="AO406" s="3">
        <v>0.13305692963172222</v>
      </c>
      <c r="AP406" s="3">
        <v>0.13502454112749948</v>
      </c>
      <c r="AQ406" s="3">
        <v>0.66043591542960067</v>
      </c>
      <c r="AR406" s="3">
        <v>5.7151449666375505E-3</v>
      </c>
      <c r="AS406" s="3">
        <v>0.89542117389212317</v>
      </c>
      <c r="AT406" s="3">
        <v>5.1788837001354247E-2</v>
      </c>
    </row>
    <row r="407" spans="15:46" x14ac:dyDescent="0.2">
      <c r="O407" t="s">
        <v>277</v>
      </c>
      <c r="P407" s="64">
        <v>67</v>
      </c>
      <c r="Q407" t="s">
        <v>278</v>
      </c>
      <c r="R407" s="22" t="s">
        <v>98</v>
      </c>
      <c r="S407" s="26">
        <v>44762</v>
      </c>
      <c r="T407" s="69">
        <v>47.756700000000002</v>
      </c>
      <c r="U407" s="69">
        <v>1.90204</v>
      </c>
      <c r="V407" s="69">
        <v>5.2853599999999998</v>
      </c>
      <c r="W407" s="69">
        <v>0.69249000000000005</v>
      </c>
      <c r="X407" s="69">
        <v>5.2397238169380103</v>
      </c>
      <c r="Y407" s="69">
        <v>1.2589797165843359</v>
      </c>
      <c r="Z407" s="69">
        <v>13.4551</v>
      </c>
      <c r="AA407" s="69">
        <v>0.12867700000000001</v>
      </c>
      <c r="AB407" s="69">
        <v>22.3232</v>
      </c>
      <c r="AC407" s="69">
        <v>0.60988600000000004</v>
      </c>
      <c r="AD407" s="69">
        <f t="shared" si="58"/>
        <v>98.652156533522344</v>
      </c>
      <c r="AF407" s="11">
        <f t="shared" si="59"/>
        <v>0.79010750268873653</v>
      </c>
      <c r="AG407" s="11"/>
      <c r="AH407" s="11">
        <f t="shared" si="60"/>
        <v>0.39646730892913157</v>
      </c>
      <c r="AI407" s="11">
        <f t="shared" si="61"/>
        <v>0.1074757091516846</v>
      </c>
      <c r="AJ407" s="11">
        <f t="shared" si="62"/>
        <v>0.47268731152003307</v>
      </c>
      <c r="AK407" s="11">
        <f t="shared" si="63"/>
        <v>2.3369670399150808E-2</v>
      </c>
      <c r="AL407" s="3">
        <v>1.8019575233039629</v>
      </c>
      <c r="AM407" s="3">
        <v>5.3978617072354997E-2</v>
      </c>
      <c r="AN407" s="3">
        <v>0.23502545737227687</v>
      </c>
      <c r="AO407" s="3">
        <v>0.1653186262357412</v>
      </c>
      <c r="AP407" s="3">
        <v>3.5744660132391741E-2</v>
      </c>
      <c r="AQ407" s="3">
        <v>0.75687131798298357</v>
      </c>
      <c r="AR407" s="3">
        <v>4.1119697116357122E-3</v>
      </c>
      <c r="AS407" s="3">
        <v>0.90237822994871608</v>
      </c>
      <c r="AT407" s="3">
        <v>4.4613598239936818E-2</v>
      </c>
    </row>
    <row r="408" spans="15:46" x14ac:dyDescent="0.2">
      <c r="O408" t="s">
        <v>277</v>
      </c>
      <c r="P408" s="64">
        <v>67</v>
      </c>
      <c r="Q408" t="s">
        <v>516</v>
      </c>
      <c r="R408" s="22" t="s">
        <v>355</v>
      </c>
      <c r="S408" s="26">
        <v>44762</v>
      </c>
      <c r="T408" s="69">
        <v>42.143700000000003</v>
      </c>
      <c r="U408" s="69">
        <v>4.4958600000000004</v>
      </c>
      <c r="V408" s="69">
        <v>8.9467999999999996</v>
      </c>
      <c r="W408" s="69">
        <v>2.8365000000000001E-2</v>
      </c>
      <c r="X408" s="69">
        <v>4.0835800153841548</v>
      </c>
      <c r="Y408" s="69">
        <v>4.5934822772672534</v>
      </c>
      <c r="Z408" s="69">
        <v>10.9138</v>
      </c>
      <c r="AA408" s="69">
        <v>0.11260299999999999</v>
      </c>
      <c r="AB408" s="69">
        <v>22.2059</v>
      </c>
      <c r="AC408" s="69">
        <v>0.52152900000000002</v>
      </c>
      <c r="AD408" s="69">
        <f t="shared" si="58"/>
        <v>98.045619292651395</v>
      </c>
      <c r="AF408" s="11">
        <f t="shared" si="59"/>
        <v>0.70308640472261119</v>
      </c>
      <c r="AG408" s="11"/>
      <c r="AH408" s="11">
        <f t="shared" si="60"/>
        <v>0.33870230664384415</v>
      </c>
      <c r="AI408" s="11">
        <f t="shared" si="61"/>
        <v>0.14501929146763143</v>
      </c>
      <c r="AJ408" s="11">
        <f t="shared" si="62"/>
        <v>0.49523072849358102</v>
      </c>
      <c r="AK408" s="11">
        <f t="shared" si="63"/>
        <v>2.1047673394943518E-2</v>
      </c>
      <c r="AL408" s="3">
        <v>1.6192496990562706</v>
      </c>
      <c r="AM408" s="3">
        <v>0.12992293114988943</v>
      </c>
      <c r="AN408" s="3">
        <v>0.40511561685657577</v>
      </c>
      <c r="AO408" s="3">
        <v>0.13119744713186401</v>
      </c>
      <c r="AP408" s="3">
        <v>0.13280224204780158</v>
      </c>
      <c r="AQ408" s="3">
        <v>0.62514682811950439</v>
      </c>
      <c r="AR408" s="3">
        <v>3.6641214847764484E-3</v>
      </c>
      <c r="AS408" s="3">
        <v>0.91405317599628577</v>
      </c>
      <c r="AT408" s="3">
        <v>3.8847938157032219E-2</v>
      </c>
    </row>
    <row r="409" spans="15:46" x14ac:dyDescent="0.2">
      <c r="O409" t="s">
        <v>277</v>
      </c>
      <c r="P409" s="64">
        <v>67</v>
      </c>
      <c r="Q409" t="s">
        <v>279</v>
      </c>
      <c r="R409" s="22" t="s">
        <v>98</v>
      </c>
      <c r="S409" s="26">
        <v>44762</v>
      </c>
      <c r="T409" s="69">
        <v>45.350700000000003</v>
      </c>
      <c r="U409" s="69">
        <v>2.8867500000000001</v>
      </c>
      <c r="V409" s="69">
        <v>6.9999799999999999</v>
      </c>
      <c r="W409" s="69">
        <v>0.39834000000000003</v>
      </c>
      <c r="X409" s="69">
        <v>4.1521615365747824</v>
      </c>
      <c r="Y409" s="69">
        <v>2.9978474385829714</v>
      </c>
      <c r="Z409" s="69">
        <v>12.8428</v>
      </c>
      <c r="AA409" s="69">
        <v>9.7084000000000004E-2</v>
      </c>
      <c r="AB409" s="69">
        <v>22.334</v>
      </c>
      <c r="AC409" s="69">
        <v>0.474331</v>
      </c>
      <c r="AD409" s="69">
        <f t="shared" si="58"/>
        <v>98.533993975157756</v>
      </c>
      <c r="AF409" s="11">
        <f t="shared" si="59"/>
        <v>0.76973024488489727</v>
      </c>
      <c r="AG409" s="11"/>
      <c r="AH409" s="11">
        <f t="shared" si="60"/>
        <v>0.38444172855491709</v>
      </c>
      <c r="AI409" s="11">
        <f t="shared" si="61"/>
        <v>0.11665916048839091</v>
      </c>
      <c r="AJ409" s="11">
        <f t="shared" si="62"/>
        <v>0.48043468625610175</v>
      </c>
      <c r="AK409" s="11">
        <f t="shared" si="63"/>
        <v>1.846442470059011E-2</v>
      </c>
      <c r="AL409" s="3">
        <v>1.7182488843644121</v>
      </c>
      <c r="AM409" s="3">
        <v>8.2262729985519423E-2</v>
      </c>
      <c r="AN409" s="3">
        <v>0.31255681141709174</v>
      </c>
      <c r="AO409" s="3">
        <v>0.13154655173153088</v>
      </c>
      <c r="AP409" s="3">
        <v>8.5466083376713881E-2</v>
      </c>
      <c r="AQ409" s="3">
        <v>0.72541523606297653</v>
      </c>
      <c r="AR409" s="3">
        <v>3.1152182408121787E-3</v>
      </c>
      <c r="AS409" s="3">
        <v>0.90654737885335235</v>
      </c>
      <c r="AT409" s="3">
        <v>3.4841105967590755E-2</v>
      </c>
    </row>
    <row r="410" spans="15:46" x14ac:dyDescent="0.2">
      <c r="O410" t="s">
        <v>277</v>
      </c>
      <c r="P410" s="64">
        <v>67</v>
      </c>
      <c r="Q410" t="s">
        <v>517</v>
      </c>
      <c r="R410" s="22" t="s">
        <v>355</v>
      </c>
      <c r="S410" s="26">
        <v>44762</v>
      </c>
      <c r="T410" s="69">
        <v>41.648299999999999</v>
      </c>
      <c r="U410" s="69">
        <v>4.6925699999999999</v>
      </c>
      <c r="V410" s="69">
        <v>9.1868200000000009</v>
      </c>
      <c r="W410" s="69">
        <v>8.2657999999999995E-2</v>
      </c>
      <c r="X410" s="69">
        <v>4.1947725673190126</v>
      </c>
      <c r="Y410" s="69">
        <v>4.6095484559834858</v>
      </c>
      <c r="Z410" s="69">
        <v>10.84</v>
      </c>
      <c r="AA410" s="69">
        <v>0.11156000000000001</v>
      </c>
      <c r="AB410" s="69">
        <v>21.9937</v>
      </c>
      <c r="AC410" s="69">
        <v>0.52838499999999999</v>
      </c>
      <c r="AD410" s="69">
        <f t="shared" si="58"/>
        <v>97.888314023302499</v>
      </c>
      <c r="AF410" s="11">
        <f t="shared" si="59"/>
        <v>0.69848165244436722</v>
      </c>
      <c r="AG410" s="11"/>
      <c r="AH410" s="11">
        <f t="shared" si="60"/>
        <v>0.33795891048920379</v>
      </c>
      <c r="AI410" s="11">
        <f t="shared" si="61"/>
        <v>0.14786489584439694</v>
      </c>
      <c r="AJ410" s="11">
        <f t="shared" si="62"/>
        <v>0.49275377171374829</v>
      </c>
      <c r="AK410" s="11">
        <f t="shared" si="63"/>
        <v>2.1422421952650979E-2</v>
      </c>
      <c r="AL410" s="3">
        <v>1.6045998969662201</v>
      </c>
      <c r="AM410" s="3">
        <v>0.13597908312440424</v>
      </c>
      <c r="AN410" s="3">
        <v>0.41712361818624466</v>
      </c>
      <c r="AO410" s="3">
        <v>0.13513910912367891</v>
      </c>
      <c r="AP410" s="3">
        <v>0.13363187570071056</v>
      </c>
      <c r="AQ410" s="3">
        <v>0.6226208226834401</v>
      </c>
      <c r="AR410" s="3">
        <v>3.6401285958043549E-3</v>
      </c>
      <c r="AS410" s="3">
        <v>0.90779899331751113</v>
      </c>
      <c r="AT410" s="3">
        <v>3.9466472301985453E-2</v>
      </c>
    </row>
    <row r="411" spans="15:46" x14ac:dyDescent="0.2">
      <c r="O411" t="s">
        <v>277</v>
      </c>
      <c r="P411" s="64">
        <v>67</v>
      </c>
      <c r="Q411" t="s">
        <v>280</v>
      </c>
      <c r="R411" s="22" t="s">
        <v>98</v>
      </c>
      <c r="S411" s="26">
        <v>44762</v>
      </c>
      <c r="T411" s="69">
        <v>43.0807</v>
      </c>
      <c r="U411" s="69">
        <v>3.5408400000000002</v>
      </c>
      <c r="V411" s="69">
        <v>9.0963999999999992</v>
      </c>
      <c r="W411" s="69">
        <v>-1.6000000000000001E-3</v>
      </c>
      <c r="X411" s="69">
        <v>3.3170181461161117</v>
      </c>
      <c r="Y411" s="69">
        <v>5.3434828305269182</v>
      </c>
      <c r="Z411" s="69">
        <v>10.9161</v>
      </c>
      <c r="AA411" s="69">
        <v>0.21682699999999999</v>
      </c>
      <c r="AB411" s="69">
        <v>21.882200000000001</v>
      </c>
      <c r="AC411" s="69">
        <v>0.790709</v>
      </c>
      <c r="AD411" s="69">
        <f t="shared" si="58"/>
        <v>98.182676976643023</v>
      </c>
      <c r="AF411" s="11">
        <f t="shared" si="59"/>
        <v>0.7054665537279935</v>
      </c>
      <c r="AG411" s="11"/>
      <c r="AH411" s="11">
        <f t="shared" si="60"/>
        <v>0.33743819412469422</v>
      </c>
      <c r="AI411" s="11">
        <f t="shared" si="61"/>
        <v>0.14468862406480812</v>
      </c>
      <c r="AJ411" s="11">
        <f t="shared" si="62"/>
        <v>0.48608784010502892</v>
      </c>
      <c r="AK411" s="11">
        <f t="shared" si="63"/>
        <v>3.1785341705468685E-2</v>
      </c>
      <c r="AL411" s="3">
        <v>1.6459999451715317</v>
      </c>
      <c r="AM411" s="3">
        <v>0.1017525344866826</v>
      </c>
      <c r="AN411" s="3">
        <v>0.40958751253865622</v>
      </c>
      <c r="AO411" s="3">
        <v>0.10597369176942234</v>
      </c>
      <c r="AP411" s="3">
        <v>0.15362209452318323</v>
      </c>
      <c r="AQ411" s="3">
        <v>0.62178386541888309</v>
      </c>
      <c r="AR411" s="3">
        <v>7.0161548556777866E-3</v>
      </c>
      <c r="AS411" s="3">
        <v>0.89569462324093907</v>
      </c>
      <c r="AT411" s="3">
        <v>5.8569577995024068E-2</v>
      </c>
    </row>
    <row r="412" spans="15:46" x14ac:dyDescent="0.2">
      <c r="O412" t="s">
        <v>277</v>
      </c>
      <c r="P412" s="64">
        <v>67</v>
      </c>
      <c r="Q412" t="s">
        <v>518</v>
      </c>
      <c r="R412" s="22" t="s">
        <v>355</v>
      </c>
      <c r="S412" s="26">
        <v>44762</v>
      </c>
      <c r="T412" s="69">
        <v>46.315399999999997</v>
      </c>
      <c r="U412" s="69">
        <v>3.1162999999999998</v>
      </c>
      <c r="V412" s="69">
        <v>5.28348</v>
      </c>
      <c r="W412" s="69">
        <v>6.8259999999999996E-3</v>
      </c>
      <c r="X412" s="69">
        <v>5.3037449037942368</v>
      </c>
      <c r="Y412" s="69">
        <v>3.1492102582679076</v>
      </c>
      <c r="Z412" s="69">
        <v>12.7715</v>
      </c>
      <c r="AA412" s="69">
        <v>0.14613100000000001</v>
      </c>
      <c r="AB412" s="69">
        <v>21.88</v>
      </c>
      <c r="AC412" s="69">
        <v>0.42197200000000001</v>
      </c>
      <c r="AD412" s="69">
        <f t="shared" si="58"/>
        <v>98.394564162062125</v>
      </c>
      <c r="AF412" s="11">
        <f t="shared" si="59"/>
        <v>0.73671179889741201</v>
      </c>
      <c r="AG412" s="11"/>
      <c r="AH412" s="11">
        <f t="shared" si="60"/>
        <v>0.37907867862888189</v>
      </c>
      <c r="AI412" s="11">
        <f t="shared" si="61"/>
        <v>0.13794025532227283</v>
      </c>
      <c r="AJ412" s="11">
        <f t="shared" si="62"/>
        <v>0.46669356132940515</v>
      </c>
      <c r="AK412" s="11">
        <f t="shared" si="63"/>
        <v>1.6287504719440137E-2</v>
      </c>
      <c r="AL412" s="3">
        <v>1.7625016302789385</v>
      </c>
      <c r="AM412" s="3">
        <v>8.9193916808685048E-2</v>
      </c>
      <c r="AN412" s="3">
        <v>0.23694866647378526</v>
      </c>
      <c r="AO412" s="3">
        <v>0.1687679158443591</v>
      </c>
      <c r="AP412" s="3">
        <v>9.0175376535876081E-2</v>
      </c>
      <c r="AQ412" s="3">
        <v>0.7245542259128086</v>
      </c>
      <c r="AR412" s="3">
        <v>4.7096128128077553E-3</v>
      </c>
      <c r="AS412" s="3">
        <v>0.89201743894059227</v>
      </c>
      <c r="AT412" s="3">
        <v>3.1131216392147776E-2</v>
      </c>
    </row>
    <row r="413" spans="15:46" x14ac:dyDescent="0.2">
      <c r="O413" t="s">
        <v>277</v>
      </c>
      <c r="P413" s="64">
        <v>67</v>
      </c>
      <c r="Q413" t="s">
        <v>281</v>
      </c>
      <c r="R413" s="22" t="s">
        <v>98</v>
      </c>
      <c r="S413" s="26">
        <v>44762</v>
      </c>
      <c r="T413" s="69">
        <v>47.059800000000003</v>
      </c>
      <c r="U413" s="69">
        <v>2.3194699999999999</v>
      </c>
      <c r="V413" s="69">
        <v>5.8091499999999998</v>
      </c>
      <c r="W413" s="69">
        <v>0.350775</v>
      </c>
      <c r="X413" s="69">
        <v>4.504085913667466</v>
      </c>
      <c r="Y413" s="69">
        <v>2.1675545890497032</v>
      </c>
      <c r="Z413" s="69">
        <v>13.508599999999999</v>
      </c>
      <c r="AA413" s="69">
        <v>9.5560999999999993E-2</v>
      </c>
      <c r="AB413" s="69">
        <v>22.401700000000002</v>
      </c>
      <c r="AC413" s="69">
        <v>0.42572100000000002</v>
      </c>
      <c r="AD413" s="69">
        <f t="shared" si="58"/>
        <v>98.64241750271718</v>
      </c>
      <c r="AF413" s="11">
        <f t="shared" si="59"/>
        <v>0.78864258465917758</v>
      </c>
      <c r="AG413" s="11"/>
      <c r="AH413" s="11">
        <f t="shared" si="60"/>
        <v>0.39924866026538913</v>
      </c>
      <c r="AI413" s="11">
        <f t="shared" si="61"/>
        <v>0.10860370527967231</v>
      </c>
      <c r="AJ413" s="11">
        <f t="shared" si="62"/>
        <v>0.47578543550796026</v>
      </c>
      <c r="AK413" s="11">
        <f t="shared" si="63"/>
        <v>1.6362198946978272E-2</v>
      </c>
      <c r="AL413" s="3">
        <v>1.7742954170342586</v>
      </c>
      <c r="AM413" s="3">
        <v>6.577433730999066E-2</v>
      </c>
      <c r="AN413" s="3">
        <v>0.25811814610524525</v>
      </c>
      <c r="AO413" s="3">
        <v>0.14199912592370956</v>
      </c>
      <c r="AP413" s="3">
        <v>6.1493341972151255E-2</v>
      </c>
      <c r="AQ413" s="3">
        <v>0.75929593282204633</v>
      </c>
      <c r="AR413" s="3">
        <v>3.0513728610371531E-3</v>
      </c>
      <c r="AS413" s="3">
        <v>0.9048544980389458</v>
      </c>
      <c r="AT413" s="3">
        <v>3.1117827932615829E-2</v>
      </c>
    </row>
    <row r="414" spans="15:46" x14ac:dyDescent="0.2">
      <c r="O414" t="s">
        <v>277</v>
      </c>
      <c r="P414" s="64">
        <v>67</v>
      </c>
      <c r="Q414" t="s">
        <v>519</v>
      </c>
      <c r="R414" s="22" t="s">
        <v>355</v>
      </c>
      <c r="S414" s="26">
        <v>44762</v>
      </c>
      <c r="T414" s="69">
        <v>39.517499999999998</v>
      </c>
      <c r="U414" s="69">
        <v>5.6866500000000002</v>
      </c>
      <c r="V414" s="69">
        <v>10.673500000000001</v>
      </c>
      <c r="W414" s="69">
        <v>3.6452999999999999E-2</v>
      </c>
      <c r="X414" s="69">
        <v>4.1828552606844216</v>
      </c>
      <c r="Y414" s="69">
        <v>4.9838890495567485</v>
      </c>
      <c r="Z414" s="69">
        <v>10.023</v>
      </c>
      <c r="AA414" s="69">
        <v>0.118146</v>
      </c>
      <c r="AB414" s="69">
        <v>21.9359</v>
      </c>
      <c r="AC414" s="69">
        <v>0.47463699999999998</v>
      </c>
      <c r="AD414" s="69">
        <f t="shared" si="58"/>
        <v>97.632530310241165</v>
      </c>
      <c r="AF414" s="11">
        <f t="shared" si="59"/>
        <v>0.67337906129636194</v>
      </c>
      <c r="AG414" s="11"/>
      <c r="AH414" s="11">
        <f t="shared" si="60"/>
        <v>0.31989177807560681</v>
      </c>
      <c r="AI414" s="11">
        <f t="shared" si="61"/>
        <v>0.15730485131164515</v>
      </c>
      <c r="AJ414" s="11">
        <f t="shared" si="62"/>
        <v>0.50310408813643526</v>
      </c>
      <c r="AK414" s="11">
        <f t="shared" si="63"/>
        <v>1.9699282476312911E-2</v>
      </c>
      <c r="AL414" s="3">
        <v>1.5334042393892102</v>
      </c>
      <c r="AM414" s="3">
        <v>0.1659646386555835</v>
      </c>
      <c r="AN414" s="3">
        <v>0.48809475963240384</v>
      </c>
      <c r="AO414" s="3">
        <v>0.13571979223047317</v>
      </c>
      <c r="AP414" s="3">
        <v>0.14551835009137878</v>
      </c>
      <c r="AQ414" s="3">
        <v>0.57981547977013359</v>
      </c>
      <c r="AR414" s="3">
        <v>3.8826206502866421E-3</v>
      </c>
      <c r="AS414" s="3">
        <v>0.91189445378054501</v>
      </c>
      <c r="AT414" s="3">
        <v>3.5705665799985534E-2</v>
      </c>
    </row>
    <row r="415" spans="15:46" x14ac:dyDescent="0.2">
      <c r="O415" t="s">
        <v>277</v>
      </c>
      <c r="P415" s="64">
        <v>67</v>
      </c>
      <c r="Q415" t="s">
        <v>282</v>
      </c>
      <c r="R415" s="22" t="s">
        <v>98</v>
      </c>
      <c r="S415" s="26">
        <v>44762</v>
      </c>
      <c r="T415" s="69">
        <v>45.9604</v>
      </c>
      <c r="U415" s="69">
        <v>2.74762</v>
      </c>
      <c r="V415" s="69">
        <v>6.7565</v>
      </c>
      <c r="W415" s="69">
        <v>4.8430000000000001E-2</v>
      </c>
      <c r="X415" s="69">
        <v>3.2563830136442378</v>
      </c>
      <c r="Y415" s="69">
        <v>3.97415511865798</v>
      </c>
      <c r="Z415" s="69">
        <v>12.821999999999999</v>
      </c>
      <c r="AA415" s="69">
        <v>0.124693</v>
      </c>
      <c r="AB415" s="69">
        <v>22.377300000000002</v>
      </c>
      <c r="AC415" s="69">
        <v>0.57373799999999997</v>
      </c>
      <c r="AD415" s="69">
        <f t="shared" si="58"/>
        <v>98.641219132302226</v>
      </c>
      <c r="AF415" s="11">
        <f t="shared" si="59"/>
        <v>0.76988931305594754</v>
      </c>
      <c r="AG415" s="11"/>
      <c r="AH415" s="11">
        <f t="shared" si="60"/>
        <v>0.38215341546379644</v>
      </c>
      <c r="AI415" s="11">
        <f t="shared" si="61"/>
        <v>0.11633231645041778</v>
      </c>
      <c r="AJ415" s="11">
        <f t="shared" si="62"/>
        <v>0.47927712155067753</v>
      </c>
      <c r="AK415" s="11">
        <f t="shared" si="63"/>
        <v>2.2237146535108127E-2</v>
      </c>
      <c r="AL415" s="3">
        <v>1.734200653247908</v>
      </c>
      <c r="AM415" s="3">
        <v>7.7976561877581951E-2</v>
      </c>
      <c r="AN415" s="3">
        <v>0.30044668716328726</v>
      </c>
      <c r="AO415" s="3">
        <v>0.10274345785122339</v>
      </c>
      <c r="AP415" s="3">
        <v>0.11283466891484491</v>
      </c>
      <c r="AQ415" s="3">
        <v>0.72126722200507576</v>
      </c>
      <c r="AR415" s="3">
        <v>3.9847066938282754E-3</v>
      </c>
      <c r="AS415" s="3">
        <v>0.90457618339458512</v>
      </c>
      <c r="AT415" s="3">
        <v>4.1969858851665015E-2</v>
      </c>
    </row>
    <row r="416" spans="15:46" x14ac:dyDescent="0.2">
      <c r="O416" t="s">
        <v>277</v>
      </c>
      <c r="P416" s="64">
        <v>67</v>
      </c>
      <c r="Q416" t="s">
        <v>520</v>
      </c>
      <c r="R416" s="22" t="s">
        <v>355</v>
      </c>
      <c r="S416" s="26">
        <v>44762</v>
      </c>
      <c r="T416" s="69">
        <v>42.653300000000002</v>
      </c>
      <c r="U416" s="69">
        <v>4.4275000000000002</v>
      </c>
      <c r="V416" s="69">
        <v>8.6565899999999996</v>
      </c>
      <c r="W416" s="69">
        <v>1.6818E-2</v>
      </c>
      <c r="X416" s="69">
        <v>4.1736996429265645</v>
      </c>
      <c r="Y416" s="69">
        <v>4.1142904510859903</v>
      </c>
      <c r="Z416" s="69">
        <v>11.115500000000001</v>
      </c>
      <c r="AA416" s="69">
        <v>0.116287</v>
      </c>
      <c r="AB416" s="69">
        <v>22.223500000000001</v>
      </c>
      <c r="AC416" s="69">
        <v>0.52998000000000001</v>
      </c>
      <c r="AD416" s="69">
        <f t="shared" si="58"/>
        <v>98.027465094012555</v>
      </c>
      <c r="AF416" s="11">
        <f t="shared" si="59"/>
        <v>0.71560148981945404</v>
      </c>
      <c r="AG416" s="11"/>
      <c r="AH416" s="11">
        <f t="shared" si="60"/>
        <v>0.34457571432529355</v>
      </c>
      <c r="AI416" s="11">
        <f t="shared" si="61"/>
        <v>0.1389911484579758</v>
      </c>
      <c r="AJ416" s="11">
        <f t="shared" si="62"/>
        <v>0.49506834798055577</v>
      </c>
      <c r="AK416" s="11">
        <f t="shared" si="63"/>
        <v>2.1364789236174839E-2</v>
      </c>
      <c r="AL416" s="3">
        <v>1.6361576347421998</v>
      </c>
      <c r="AM416" s="3">
        <v>0.12773883282021634</v>
      </c>
      <c r="AN416" s="3">
        <v>0.39133568084700188</v>
      </c>
      <c r="AO416" s="3">
        <v>0.13387418798843626</v>
      </c>
      <c r="AP416" s="3">
        <v>0.11875438433052198</v>
      </c>
      <c r="AQ416" s="3">
        <v>0.6356622002261616</v>
      </c>
      <c r="AR416" s="3">
        <v>3.7778300119693012E-3</v>
      </c>
      <c r="AS416" s="3">
        <v>0.91328617269458812</v>
      </c>
      <c r="AT416" s="3">
        <v>3.9413076338903834E-2</v>
      </c>
    </row>
    <row r="417" spans="15:46" x14ac:dyDescent="0.2">
      <c r="O417" t="s">
        <v>277</v>
      </c>
      <c r="P417" s="64">
        <v>67</v>
      </c>
      <c r="Q417" t="s">
        <v>283</v>
      </c>
      <c r="R417" s="22" t="s">
        <v>98</v>
      </c>
      <c r="S417" s="26">
        <v>44762</v>
      </c>
      <c r="T417" s="69">
        <v>46.253100000000003</v>
      </c>
      <c r="U417" s="69">
        <v>2.42483</v>
      </c>
      <c r="V417" s="69">
        <v>6.2699400000000001</v>
      </c>
      <c r="W417" s="69">
        <v>0.31749100000000002</v>
      </c>
      <c r="X417" s="69">
        <v>4.1245674694211489</v>
      </c>
      <c r="Y417" s="69">
        <v>2.8626766514136164</v>
      </c>
      <c r="Z417" s="69">
        <v>13.1998</v>
      </c>
      <c r="AA417" s="69">
        <v>9.5174999999999996E-2</v>
      </c>
      <c r="AB417" s="69">
        <v>22.344200000000001</v>
      </c>
      <c r="AC417" s="69">
        <v>0.43429499999999999</v>
      </c>
      <c r="AD417" s="69">
        <f t="shared" si="58"/>
        <v>98.326075120834773</v>
      </c>
      <c r="AF417" s="11">
        <f t="shared" si="59"/>
        <v>0.7783770870060458</v>
      </c>
      <c r="AG417" s="11"/>
      <c r="AH417" s="11">
        <f t="shared" si="60"/>
        <v>0.39245589330692654</v>
      </c>
      <c r="AI417" s="11">
        <f t="shared" si="61"/>
        <v>0.11334928487044711</v>
      </c>
      <c r="AJ417" s="11">
        <f t="shared" si="62"/>
        <v>0.47740323252384265</v>
      </c>
      <c r="AK417" s="11">
        <f t="shared" si="63"/>
        <v>1.6791589298783723E-2</v>
      </c>
      <c r="AL417" s="3">
        <v>1.7518789157147858</v>
      </c>
      <c r="AM417" s="3">
        <v>6.9077467076463145E-2</v>
      </c>
      <c r="AN417" s="3">
        <v>0.27987023856738602</v>
      </c>
      <c r="AO417" s="3">
        <v>0.13063056460460873</v>
      </c>
      <c r="AP417" s="3">
        <v>8.1586393338009974E-2</v>
      </c>
      <c r="AQ417" s="3">
        <v>0.7453417848594307</v>
      </c>
      <c r="AR417" s="3">
        <v>3.0529863713709073E-3</v>
      </c>
      <c r="AS417" s="3">
        <v>0.9066715100866154</v>
      </c>
      <c r="AT417" s="3">
        <v>3.1890139381329272E-2</v>
      </c>
    </row>
    <row r="418" spans="15:46" x14ac:dyDescent="0.2">
      <c r="O418" t="s">
        <v>277</v>
      </c>
      <c r="P418" s="64">
        <v>67</v>
      </c>
      <c r="Q418" t="s">
        <v>521</v>
      </c>
      <c r="R418" s="22" t="s">
        <v>355</v>
      </c>
      <c r="S418" s="26">
        <v>44762</v>
      </c>
      <c r="T418" s="69">
        <v>46.830399999999997</v>
      </c>
      <c r="U418" s="69">
        <v>2.6292599999999999</v>
      </c>
      <c r="V418" s="69">
        <v>5.1729399999999996</v>
      </c>
      <c r="W418" s="69">
        <v>5.7549999999999997E-2</v>
      </c>
      <c r="X418" s="69">
        <v>4.491684544249086</v>
      </c>
      <c r="Y418" s="69">
        <v>3.5758841129357233</v>
      </c>
      <c r="Z418" s="69">
        <v>13.5059</v>
      </c>
      <c r="AA418" s="69">
        <v>0.127387</v>
      </c>
      <c r="AB418" s="69">
        <v>22.021899999999999</v>
      </c>
      <c r="AC418" s="69">
        <v>0.34898899999999999</v>
      </c>
      <c r="AD418" s="69">
        <f t="shared" si="58"/>
        <v>98.761894657184811</v>
      </c>
      <c r="AF418" s="11">
        <f t="shared" si="59"/>
        <v>0.75747782965136357</v>
      </c>
      <c r="AG418" s="11"/>
      <c r="AH418" s="11">
        <f t="shared" si="60"/>
        <v>0.39512208599066884</v>
      </c>
      <c r="AI418" s="11">
        <f t="shared" si="61"/>
        <v>0.12862362196969707</v>
      </c>
      <c r="AJ418" s="11">
        <f t="shared" si="62"/>
        <v>0.46297719943312315</v>
      </c>
      <c r="AK418" s="11">
        <f t="shared" si="63"/>
        <v>1.3277092606510995E-2</v>
      </c>
      <c r="AL418" s="3">
        <v>1.7694750046536976</v>
      </c>
      <c r="AM418" s="3">
        <v>7.472087812230517E-2</v>
      </c>
      <c r="AN418" s="3">
        <v>0.23034781600057197</v>
      </c>
      <c r="AO418" s="3">
        <v>0.14191521652425571</v>
      </c>
      <c r="AP418" s="3">
        <v>0.10166751288775029</v>
      </c>
      <c r="AQ418" s="3">
        <v>0.76079031022327748</v>
      </c>
      <c r="AR418" s="3">
        <v>4.0764339957270659E-3</v>
      </c>
      <c r="AS418" s="3">
        <v>0.89144236597128157</v>
      </c>
      <c r="AT418" s="3">
        <v>2.5564461621133551E-2</v>
      </c>
    </row>
    <row r="419" spans="15:46" x14ac:dyDescent="0.2">
      <c r="O419" t="s">
        <v>277</v>
      </c>
      <c r="P419" s="64">
        <v>67</v>
      </c>
      <c r="Q419" t="s">
        <v>284</v>
      </c>
      <c r="R419" s="22" t="s">
        <v>98</v>
      </c>
      <c r="S419" s="26">
        <v>44762</v>
      </c>
      <c r="T419" s="69">
        <v>45.747199999999999</v>
      </c>
      <c r="U419" s="69">
        <v>2.6590400000000001</v>
      </c>
      <c r="V419" s="69">
        <v>6.8608099999999999</v>
      </c>
      <c r="W419" s="69">
        <v>1.5306999999999999E-2</v>
      </c>
      <c r="X419" s="69">
        <v>3.6345826118114664</v>
      </c>
      <c r="Y419" s="69">
        <v>4.2350603543481338</v>
      </c>
      <c r="Z419" s="69">
        <v>12.1305</v>
      </c>
      <c r="AA419" s="69">
        <v>0.163629</v>
      </c>
      <c r="AB419" s="69">
        <v>22.179500000000001</v>
      </c>
      <c r="AC419" s="69">
        <v>0.71177100000000004</v>
      </c>
      <c r="AD419" s="69">
        <f t="shared" si="58"/>
        <v>98.337399966159609</v>
      </c>
      <c r="AF419" s="11">
        <f t="shared" si="59"/>
        <v>0.74389864622651025</v>
      </c>
      <c r="AG419" s="11"/>
      <c r="AH419" s="11">
        <f t="shared" si="60"/>
        <v>0.36467612486599338</v>
      </c>
      <c r="AI419" s="11">
        <f t="shared" si="61"/>
        <v>0.12834123045175266</v>
      </c>
      <c r="AJ419" s="11">
        <f t="shared" si="62"/>
        <v>0.47915654168321364</v>
      </c>
      <c r="AK419" s="11">
        <f t="shared" si="63"/>
        <v>2.7826102999040314E-2</v>
      </c>
      <c r="AL419" s="3">
        <v>1.7357602001123542</v>
      </c>
      <c r="AM419" s="3">
        <v>7.5882555201773297E-2</v>
      </c>
      <c r="AN419" s="3">
        <v>0.30678257855730279</v>
      </c>
      <c r="AO419" s="3">
        <v>0.11531423024450121</v>
      </c>
      <c r="AP419" s="3">
        <v>0.12091133349249653</v>
      </c>
      <c r="AQ419" s="3">
        <v>0.68616535788979172</v>
      </c>
      <c r="AR419" s="3">
        <v>5.2580441007885155E-3</v>
      </c>
      <c r="AS419" s="3">
        <v>0.90156880994091249</v>
      </c>
      <c r="AT419" s="3">
        <v>5.2356890460078451E-2</v>
      </c>
    </row>
    <row r="420" spans="15:46" x14ac:dyDescent="0.2">
      <c r="O420" t="s">
        <v>277</v>
      </c>
      <c r="P420" s="64">
        <v>67</v>
      </c>
      <c r="Q420" t="s">
        <v>522</v>
      </c>
      <c r="R420" s="22" t="s">
        <v>355</v>
      </c>
      <c r="S420" s="26">
        <v>44762</v>
      </c>
      <c r="T420" s="69">
        <v>46.179299999999998</v>
      </c>
      <c r="U420" s="69">
        <v>3.1755100000000001</v>
      </c>
      <c r="V420" s="69">
        <v>5.99186</v>
      </c>
      <c r="W420" s="69">
        <v>1.7863E-2</v>
      </c>
      <c r="X420" s="69">
        <v>5.2840012364897122</v>
      </c>
      <c r="Y420" s="69">
        <v>2.9456290309322051</v>
      </c>
      <c r="Z420" s="69">
        <v>12.595000000000001</v>
      </c>
      <c r="AA420" s="69">
        <v>0.14276</v>
      </c>
      <c r="AB420" s="69">
        <v>22.075900000000001</v>
      </c>
      <c r="AC420" s="69">
        <v>0.42383700000000002</v>
      </c>
      <c r="AD420" s="69">
        <f t="shared" si="58"/>
        <v>98.831660267421924</v>
      </c>
      <c r="AF420" s="11">
        <f t="shared" si="59"/>
        <v>0.7389051915849707</v>
      </c>
      <c r="AG420" s="11"/>
      <c r="AH420" s="11">
        <f t="shared" si="60"/>
        <v>0.37550099569556589</v>
      </c>
      <c r="AI420" s="11">
        <f t="shared" si="61"/>
        <v>0.13510250017001632</v>
      </c>
      <c r="AJ420" s="11">
        <f t="shared" si="62"/>
        <v>0.4729643213210023</v>
      </c>
      <c r="AK420" s="11">
        <f t="shared" si="63"/>
        <v>1.6432182813415457E-2</v>
      </c>
      <c r="AL420" s="3">
        <v>1.748653955016368</v>
      </c>
      <c r="AM420" s="3">
        <v>9.0440276522893701E-2</v>
      </c>
      <c r="AN420" s="3">
        <v>0.26739191981691779</v>
      </c>
      <c r="AO420" s="3">
        <v>0.16731026655631312</v>
      </c>
      <c r="AP420" s="3">
        <v>8.3929914212639914E-2</v>
      </c>
      <c r="AQ420" s="3">
        <v>0.71101633552909771</v>
      </c>
      <c r="AR420" s="3">
        <v>4.5782742893769393E-3</v>
      </c>
      <c r="AS420" s="3">
        <v>0.89556449233574364</v>
      </c>
      <c r="AT420" s="3">
        <v>3.1114565720649145E-2</v>
      </c>
    </row>
    <row r="421" spans="15:46" x14ac:dyDescent="0.2">
      <c r="O421" t="s">
        <v>277</v>
      </c>
      <c r="P421" s="64">
        <v>67</v>
      </c>
      <c r="Q421" t="s">
        <v>285</v>
      </c>
      <c r="R421" s="22" t="s">
        <v>98</v>
      </c>
      <c r="S421" s="26">
        <v>44762</v>
      </c>
      <c r="T421" s="69">
        <v>46.8264</v>
      </c>
      <c r="U421" s="69">
        <v>2.46244</v>
      </c>
      <c r="V421" s="69">
        <v>6.0252600000000003</v>
      </c>
      <c r="W421" s="69">
        <v>0.311444</v>
      </c>
      <c r="X421" s="69">
        <v>3.9048992573531716</v>
      </c>
      <c r="Y421" s="69">
        <v>2.6014920570165065</v>
      </c>
      <c r="Z421" s="69">
        <v>13.582100000000001</v>
      </c>
      <c r="AA421" s="69">
        <v>8.8116E-2</v>
      </c>
      <c r="AB421" s="69">
        <v>22.614000000000001</v>
      </c>
      <c r="AC421" s="69">
        <v>0.41312700000000002</v>
      </c>
      <c r="AD421" s="69">
        <f t="shared" si="58"/>
        <v>98.829278314369688</v>
      </c>
      <c r="AF421" s="11">
        <f t="shared" si="59"/>
        <v>0.79495509819247312</v>
      </c>
      <c r="AG421" s="11"/>
      <c r="AH421" s="11">
        <f t="shared" si="60"/>
        <v>0.40037494410831043</v>
      </c>
      <c r="AI421" s="11">
        <f t="shared" si="61"/>
        <v>0.10474538362873434</v>
      </c>
      <c r="AJ421" s="11">
        <f t="shared" si="62"/>
        <v>0.47904288741686551</v>
      </c>
      <c r="AK421" s="11">
        <f t="shared" si="63"/>
        <v>1.5836784846089719E-2</v>
      </c>
      <c r="AL421" s="3">
        <v>1.7611694511016165</v>
      </c>
      <c r="AM421" s="3">
        <v>6.9657502318799663E-2</v>
      </c>
      <c r="AN421" s="3">
        <v>0.26706455875632673</v>
      </c>
      <c r="AO421" s="3">
        <v>0.12280706680189901</v>
      </c>
      <c r="AP421" s="3">
        <v>7.3623265451511891E-2</v>
      </c>
      <c r="AQ421" s="3">
        <v>0.76155657950017952</v>
      </c>
      <c r="AR421" s="3">
        <v>2.8067510071079498E-3</v>
      </c>
      <c r="AS421" s="3">
        <v>0.91119154218698095</v>
      </c>
      <c r="AT421" s="3">
        <v>3.012328287557799E-2</v>
      </c>
    </row>
    <row r="422" spans="15:46" x14ac:dyDescent="0.2">
      <c r="O422" t="s">
        <v>277</v>
      </c>
      <c r="P422" s="64">
        <v>67</v>
      </c>
      <c r="Q422" t="s">
        <v>523</v>
      </c>
      <c r="R422" s="22" t="s">
        <v>355</v>
      </c>
      <c r="S422" s="26">
        <v>44762</v>
      </c>
      <c r="T422" s="69">
        <v>40.612200000000001</v>
      </c>
      <c r="U422" s="69">
        <v>4.9474400000000003</v>
      </c>
      <c r="V422" s="69">
        <v>10.217599999999999</v>
      </c>
      <c r="W422" s="69">
        <v>8.8980000000000004E-2</v>
      </c>
      <c r="X422" s="69">
        <v>3.4078230528937414</v>
      </c>
      <c r="Y422" s="69">
        <v>5.6632685489450143</v>
      </c>
      <c r="Z422" s="69">
        <v>10.6647</v>
      </c>
      <c r="AA422" s="69">
        <v>9.9173999999999998E-2</v>
      </c>
      <c r="AB422" s="69">
        <v>22.101800000000001</v>
      </c>
      <c r="AC422" s="69">
        <v>0.52442500000000003</v>
      </c>
      <c r="AD422" s="69">
        <f t="shared" si="58"/>
        <v>98.32741060183875</v>
      </c>
      <c r="AF422" s="11">
        <f t="shared" si="59"/>
        <v>0.6909638769617954</v>
      </c>
      <c r="AG422" s="11"/>
      <c r="AH422" s="11">
        <f t="shared" si="60"/>
        <v>0.33269432967229856</v>
      </c>
      <c r="AI422" s="11">
        <f t="shared" si="61"/>
        <v>0.15055630974532272</v>
      </c>
      <c r="AJ422" s="11">
        <f t="shared" si="62"/>
        <v>0.49547465235897176</v>
      </c>
      <c r="AK422" s="11">
        <f t="shared" si="63"/>
        <v>2.1274708223406994E-2</v>
      </c>
      <c r="AL422" s="3">
        <v>1.5595516316458284</v>
      </c>
      <c r="AM422" s="3">
        <v>0.14289454336721613</v>
      </c>
      <c r="AN422" s="3">
        <v>0.46240469057635525</v>
      </c>
      <c r="AO422" s="3">
        <v>0.10942673195039491</v>
      </c>
      <c r="AP422" s="3">
        <v>0.16364117756169358</v>
      </c>
      <c r="AQ422" s="3">
        <v>0.61054371112143357</v>
      </c>
      <c r="AR422" s="3">
        <v>3.2253719970947383E-3</v>
      </c>
      <c r="AS422" s="3">
        <v>0.90926987939896009</v>
      </c>
      <c r="AT422" s="3">
        <v>3.9042262381023429E-2</v>
      </c>
    </row>
    <row r="423" spans="15:46" x14ac:dyDescent="0.2">
      <c r="O423" t="s">
        <v>277</v>
      </c>
      <c r="P423" s="64">
        <v>67</v>
      </c>
      <c r="Q423" t="s">
        <v>286</v>
      </c>
      <c r="R423" s="22" t="s">
        <v>98</v>
      </c>
      <c r="S423" s="26">
        <v>44762</v>
      </c>
      <c r="T423" s="69">
        <v>48.434699999999999</v>
      </c>
      <c r="U423" s="69">
        <v>1.8026500000000001</v>
      </c>
      <c r="V423" s="69">
        <v>4.3421900000000004</v>
      </c>
      <c r="W423" s="69">
        <v>0.32868999999999998</v>
      </c>
      <c r="X423" s="69">
        <v>4.2662258288474035</v>
      </c>
      <c r="Y423" s="69">
        <v>1.953323380594002</v>
      </c>
      <c r="Z423" s="69">
        <v>14.3088</v>
      </c>
      <c r="AA423" s="69">
        <v>9.8604999999999998E-2</v>
      </c>
      <c r="AB423" s="69">
        <v>22.5032</v>
      </c>
      <c r="AC423" s="69">
        <v>0.38147199999999998</v>
      </c>
      <c r="AD423" s="69">
        <f t="shared" si="58"/>
        <v>98.419856209441406</v>
      </c>
      <c r="AF423" s="11">
        <f t="shared" si="59"/>
        <v>0.80897427694989466</v>
      </c>
      <c r="AG423" s="11"/>
      <c r="AH423" s="11">
        <f t="shared" si="60"/>
        <v>0.41582247283348611</v>
      </c>
      <c r="AI423" s="11">
        <f t="shared" si="61"/>
        <v>9.9817372677652491E-2</v>
      </c>
      <c r="AJ423" s="11">
        <f t="shared" si="62"/>
        <v>0.46994395180694354</v>
      </c>
      <c r="AK423" s="11">
        <f t="shared" si="63"/>
        <v>1.4416202681917817E-2</v>
      </c>
      <c r="AL423" s="3">
        <v>1.8241428772707089</v>
      </c>
      <c r="AM423" s="3">
        <v>5.1062904986879175E-2</v>
      </c>
      <c r="AN423" s="3">
        <v>0.1927263752346724</v>
      </c>
      <c r="AO423" s="3">
        <v>0.13435357588533023</v>
      </c>
      <c r="AP423" s="3">
        <v>5.5355220474578248E-2</v>
      </c>
      <c r="AQ423" s="3">
        <v>0.80339722795362667</v>
      </c>
      <c r="AR423" s="3">
        <v>3.1451395141946009E-3</v>
      </c>
      <c r="AS423" s="3">
        <v>0.90796359706720264</v>
      </c>
      <c r="AT423" s="3">
        <v>2.7853081612807248E-2</v>
      </c>
    </row>
    <row r="424" spans="15:46" x14ac:dyDescent="0.2">
      <c r="O424" t="s">
        <v>277</v>
      </c>
      <c r="P424" s="64">
        <v>67</v>
      </c>
      <c r="Q424" t="s">
        <v>524</v>
      </c>
      <c r="R424" s="22" t="s">
        <v>355</v>
      </c>
      <c r="S424" s="26">
        <v>44762</v>
      </c>
      <c r="T424" s="69">
        <v>42.511299999999999</v>
      </c>
      <c r="U424" s="69">
        <v>4.47912</v>
      </c>
      <c r="V424" s="69">
        <v>8.7928999999999995</v>
      </c>
      <c r="W424" s="69">
        <v>1.9754000000000001E-2</v>
      </c>
      <c r="X424" s="69">
        <v>4.1269145219506891</v>
      </c>
      <c r="Y424" s="69">
        <v>4.3691778287383052</v>
      </c>
      <c r="Z424" s="69">
        <v>11.1859</v>
      </c>
      <c r="AA424" s="69">
        <v>0.111565</v>
      </c>
      <c r="AB424" s="69">
        <v>22.038499999999999</v>
      </c>
      <c r="AC424" s="69">
        <v>0.54033500000000001</v>
      </c>
      <c r="AD424" s="69">
        <f t="shared" si="58"/>
        <v>98.175466350688993</v>
      </c>
      <c r="AF424" s="11">
        <f t="shared" si="59"/>
        <v>0.71221032626170044</v>
      </c>
      <c r="AG424" s="11"/>
      <c r="AH424" s="11">
        <f t="shared" si="60"/>
        <v>0.34621451754169452</v>
      </c>
      <c r="AI424" s="11">
        <f t="shared" si="61"/>
        <v>0.14185985445890281</v>
      </c>
      <c r="AJ424" s="11">
        <f t="shared" si="62"/>
        <v>0.49017754849533324</v>
      </c>
      <c r="AK424" s="11">
        <f t="shared" si="63"/>
        <v>2.1748079504069422E-2</v>
      </c>
      <c r="AL424" s="3">
        <v>1.6286337913435522</v>
      </c>
      <c r="AM424" s="3">
        <v>0.12906355430235142</v>
      </c>
      <c r="AN424" s="3">
        <v>0.39699156783003692</v>
      </c>
      <c r="AO424" s="3">
        <v>0.13220493918229217</v>
      </c>
      <c r="AP424" s="3">
        <v>0.12595081306983782</v>
      </c>
      <c r="AQ424" s="3">
        <v>0.63887348753526729</v>
      </c>
      <c r="AR424" s="3">
        <v>3.6198099135728834E-3</v>
      </c>
      <c r="AS424" s="3">
        <v>0.90453006460362306</v>
      </c>
      <c r="AT424" s="3">
        <v>4.0131972219465968E-2</v>
      </c>
    </row>
    <row r="425" spans="15:46" x14ac:dyDescent="0.2">
      <c r="O425" t="s">
        <v>277</v>
      </c>
      <c r="P425" s="64">
        <v>67</v>
      </c>
      <c r="Q425" t="s">
        <v>287</v>
      </c>
      <c r="R425" s="22" t="s">
        <v>98</v>
      </c>
      <c r="S425" s="26">
        <v>44762</v>
      </c>
      <c r="T425" s="69">
        <v>46.587200000000003</v>
      </c>
      <c r="U425" s="69">
        <v>2.41012</v>
      </c>
      <c r="V425" s="69">
        <v>6.0429899999999996</v>
      </c>
      <c r="W425" s="69">
        <v>0.37365799999999999</v>
      </c>
      <c r="X425" s="69">
        <v>4.2127862547308457</v>
      </c>
      <c r="Y425" s="69">
        <v>2.5931608426028618</v>
      </c>
      <c r="Z425" s="69">
        <v>13.3232</v>
      </c>
      <c r="AA425" s="69">
        <v>9.1396000000000005E-2</v>
      </c>
      <c r="AB425" s="69">
        <v>22.569800000000001</v>
      </c>
      <c r="AC425" s="69">
        <v>0.423985</v>
      </c>
      <c r="AD425" s="69">
        <f t="shared" si="58"/>
        <v>98.628296097333717</v>
      </c>
      <c r="AF425" s="11">
        <f t="shared" si="59"/>
        <v>0.78395036629838899</v>
      </c>
      <c r="AG425" s="11"/>
      <c r="AH425" s="11">
        <f t="shared" si="60"/>
        <v>0.3939763547530033</v>
      </c>
      <c r="AI425" s="11">
        <f t="shared" si="61"/>
        <v>0.11011165492435965</v>
      </c>
      <c r="AJ425" s="11">
        <f t="shared" si="62"/>
        <v>0.47960793755272291</v>
      </c>
      <c r="AK425" s="11">
        <f t="shared" si="63"/>
        <v>1.6304052769914118E-2</v>
      </c>
      <c r="AL425" s="3">
        <v>1.7590530710346706</v>
      </c>
      <c r="AM425" s="3">
        <v>6.8445179653842184E-2</v>
      </c>
      <c r="AN425" s="3">
        <v>0.26890216678797341</v>
      </c>
      <c r="AO425" s="3">
        <v>0.1330101887032423</v>
      </c>
      <c r="AP425" s="3">
        <v>7.3675651868030267E-2</v>
      </c>
      <c r="AQ425" s="3">
        <v>0.74997322443195302</v>
      </c>
      <c r="AR425" s="3">
        <v>2.9226597737116752E-3</v>
      </c>
      <c r="AS425" s="3">
        <v>0.9129814697003269</v>
      </c>
      <c r="AT425" s="3">
        <v>3.1036388046249853E-2</v>
      </c>
    </row>
    <row r="426" spans="15:46" x14ac:dyDescent="0.2">
      <c r="O426" t="s">
        <v>277</v>
      </c>
      <c r="P426" s="64">
        <v>67</v>
      </c>
      <c r="Q426" t="s">
        <v>525</v>
      </c>
      <c r="R426" s="22" t="s">
        <v>355</v>
      </c>
      <c r="S426" s="26">
        <v>44762</v>
      </c>
      <c r="T426" s="69">
        <v>43.102400000000003</v>
      </c>
      <c r="U426" s="69">
        <v>5.0440199999999997</v>
      </c>
      <c r="V426" s="69">
        <v>8.5487199999999994</v>
      </c>
      <c r="W426" s="69">
        <v>1.7099E-2</v>
      </c>
      <c r="X426" s="69">
        <v>5.5211137113814823</v>
      </c>
      <c r="Y426" s="69">
        <v>3.1541678631140653</v>
      </c>
      <c r="Z426" s="69">
        <v>10.862399999999999</v>
      </c>
      <c r="AA426" s="69">
        <v>0.13908899999999999</v>
      </c>
      <c r="AB426" s="69">
        <v>21.957899999999999</v>
      </c>
      <c r="AC426" s="69">
        <v>0.64070899999999997</v>
      </c>
      <c r="AD426" s="69">
        <f t="shared" si="58"/>
        <v>98.987618574495542</v>
      </c>
      <c r="AF426" s="11">
        <f t="shared" si="59"/>
        <v>0.69849549953840528</v>
      </c>
      <c r="AG426" s="11"/>
      <c r="AH426" s="11">
        <f t="shared" si="60"/>
        <v>0.33689541566859393</v>
      </c>
      <c r="AI426" s="11">
        <f t="shared" si="61"/>
        <v>0.1478710042540253</v>
      </c>
      <c r="AJ426" s="11">
        <f t="shared" si="62"/>
        <v>0.48939232491286927</v>
      </c>
      <c r="AK426" s="11">
        <f t="shared" si="63"/>
        <v>2.5841255164511377E-2</v>
      </c>
      <c r="AL426" s="3">
        <v>1.6413900601052094</v>
      </c>
      <c r="AM426" s="3">
        <v>0.14447044612261295</v>
      </c>
      <c r="AN426" s="3">
        <v>0.3836555911427158</v>
      </c>
      <c r="AO426" s="3">
        <v>0.17580862994331356</v>
      </c>
      <c r="AP426" s="3">
        <v>9.0381042721822749E-2</v>
      </c>
      <c r="AQ426" s="3">
        <v>0.61668163525102282</v>
      </c>
      <c r="AR426" s="3">
        <v>4.4858202875097657E-3</v>
      </c>
      <c r="AS426" s="3">
        <v>0.89582477282341488</v>
      </c>
      <c r="AT426" s="3">
        <v>4.7302001602378539E-2</v>
      </c>
    </row>
    <row r="427" spans="15:46" x14ac:dyDescent="0.2">
      <c r="O427" t="s">
        <v>277</v>
      </c>
      <c r="P427" s="64">
        <v>67</v>
      </c>
      <c r="Q427" t="s">
        <v>288</v>
      </c>
      <c r="R427" s="22" t="s">
        <v>98</v>
      </c>
      <c r="S427" s="26">
        <v>44762</v>
      </c>
      <c r="T427" s="69">
        <v>47.643799999999999</v>
      </c>
      <c r="U427" s="69">
        <v>1.94974</v>
      </c>
      <c r="V427" s="69">
        <v>5.2689199999999996</v>
      </c>
      <c r="W427" s="69">
        <v>7.1960999999999997E-2</v>
      </c>
      <c r="X427" s="69">
        <v>3.5788524276680467</v>
      </c>
      <c r="Y427" s="69">
        <v>3.6138697928022943</v>
      </c>
      <c r="Z427" s="69">
        <v>13.3217</v>
      </c>
      <c r="AA427" s="69">
        <v>0.14594199999999999</v>
      </c>
      <c r="AB427" s="69">
        <v>22.2149</v>
      </c>
      <c r="AC427" s="69">
        <v>0.64607599999999998</v>
      </c>
      <c r="AD427" s="69">
        <f t="shared" si="58"/>
        <v>98.455761220470336</v>
      </c>
      <c r="AF427" s="11">
        <f t="shared" si="59"/>
        <v>0.77663665971904849</v>
      </c>
      <c r="AG427" s="11"/>
      <c r="AH427" s="11">
        <f t="shared" si="60"/>
        <v>0.39135277208782837</v>
      </c>
      <c r="AI427" s="11">
        <f t="shared" si="61"/>
        <v>0.11498996895335709</v>
      </c>
      <c r="AJ427" s="11">
        <f t="shared" si="62"/>
        <v>0.46897551495699269</v>
      </c>
      <c r="AK427" s="11">
        <f t="shared" si="63"/>
        <v>2.4681744001821788E-2</v>
      </c>
      <c r="AL427" s="3">
        <v>1.7967375620983808</v>
      </c>
      <c r="AM427" s="3">
        <v>5.530276221569809E-2</v>
      </c>
      <c r="AN427" s="3">
        <v>0.23416929674875211</v>
      </c>
      <c r="AO427" s="3">
        <v>0.11285614117436811</v>
      </c>
      <c r="AP427" s="3">
        <v>0.10254935991377251</v>
      </c>
      <c r="AQ427" s="3">
        <v>0.74896716999207658</v>
      </c>
      <c r="AR427" s="3">
        <v>4.6611951690779157E-3</v>
      </c>
      <c r="AS427" s="3">
        <v>0.89752082848179693</v>
      </c>
      <c r="AT427" s="3">
        <v>4.7235684206076711E-2</v>
      </c>
    </row>
    <row r="428" spans="15:46" x14ac:dyDescent="0.2">
      <c r="O428" t="s">
        <v>277</v>
      </c>
      <c r="P428" s="64">
        <v>67</v>
      </c>
      <c r="Q428" t="s">
        <v>526</v>
      </c>
      <c r="R428" s="22" t="s">
        <v>355</v>
      </c>
      <c r="S428" s="26">
        <v>44762</v>
      </c>
      <c r="T428" s="69">
        <v>45.999400000000001</v>
      </c>
      <c r="U428" s="69">
        <v>2.5898099999999999</v>
      </c>
      <c r="V428" s="69">
        <v>6.5154300000000003</v>
      </c>
      <c r="W428" s="69">
        <v>0.37738899999999997</v>
      </c>
      <c r="X428" s="69">
        <v>3.882056271079072</v>
      </c>
      <c r="Y428" s="69">
        <v>3.0309914653540915</v>
      </c>
      <c r="Z428" s="69">
        <v>13.079499999999999</v>
      </c>
      <c r="AA428" s="69">
        <v>0.11053200000000001</v>
      </c>
      <c r="AB428" s="69">
        <v>22.534600000000001</v>
      </c>
      <c r="AC428" s="69">
        <v>0.480097</v>
      </c>
      <c r="AD428" s="69">
        <f t="shared" si="58"/>
        <v>98.599805736433169</v>
      </c>
      <c r="AF428" s="11">
        <f t="shared" si="59"/>
        <v>0.77915685640849708</v>
      </c>
      <c r="AG428" s="11"/>
      <c r="AH428" s="11">
        <f t="shared" si="60"/>
        <v>0.38848940776174357</v>
      </c>
      <c r="AI428" s="11">
        <f t="shared" si="61"/>
        <v>0.11197794898776382</v>
      </c>
      <c r="AJ428" s="11">
        <f t="shared" si="62"/>
        <v>0.48098876778450578</v>
      </c>
      <c r="AK428" s="11">
        <f t="shared" si="63"/>
        <v>1.8543875465986844E-2</v>
      </c>
      <c r="AL428" s="3">
        <v>1.7388122123668392</v>
      </c>
      <c r="AM428" s="3">
        <v>7.3630930032618822E-2</v>
      </c>
      <c r="AN428" s="3">
        <v>0.29025097741074896</v>
      </c>
      <c r="AO428" s="3">
        <v>0.12270591340505294</v>
      </c>
      <c r="AP428" s="3">
        <v>8.6211941801855291E-2</v>
      </c>
      <c r="AQ428" s="3">
        <v>0.73708323773780615</v>
      </c>
      <c r="AR428" s="3">
        <v>3.538565859168711E-3</v>
      </c>
      <c r="AS428" s="3">
        <v>0.91258281742278546</v>
      </c>
      <c r="AT428" s="3">
        <v>3.5183403963124069E-2</v>
      </c>
    </row>
    <row r="429" spans="15:46" x14ac:dyDescent="0.2">
      <c r="O429" t="s">
        <v>277</v>
      </c>
      <c r="P429" s="64">
        <v>67</v>
      </c>
      <c r="Q429" t="s">
        <v>289</v>
      </c>
      <c r="R429" s="22" t="s">
        <v>98</v>
      </c>
      <c r="S429" s="26">
        <v>44762</v>
      </c>
      <c r="T429" s="69">
        <v>45.286700000000003</v>
      </c>
      <c r="U429" s="69">
        <v>2.8573300000000001</v>
      </c>
      <c r="V429" s="69">
        <v>6.9744999999999999</v>
      </c>
      <c r="W429" s="69">
        <v>0.12504999999999999</v>
      </c>
      <c r="X429" s="69">
        <v>3.4713059933051844</v>
      </c>
      <c r="Y429" s="69">
        <v>3.9638836404251578</v>
      </c>
      <c r="Z429" s="69">
        <v>12.623900000000001</v>
      </c>
      <c r="AA429" s="69">
        <v>0.115062</v>
      </c>
      <c r="AB429" s="69">
        <v>22.375699999999998</v>
      </c>
      <c r="AC429" s="69">
        <v>0.50049900000000003</v>
      </c>
      <c r="AD429" s="69">
        <f t="shared" si="58"/>
        <v>98.293930633730341</v>
      </c>
      <c r="AF429" s="11">
        <f t="shared" si="59"/>
        <v>0.76177890762316147</v>
      </c>
      <c r="AG429" s="11"/>
      <c r="AH429" s="11">
        <f t="shared" si="60"/>
        <v>0.3783306667357344</v>
      </c>
      <c r="AI429" s="11">
        <f t="shared" si="61"/>
        <v>0.12026932231860812</v>
      </c>
      <c r="AJ429" s="11">
        <f t="shared" si="62"/>
        <v>0.4818941697498596</v>
      </c>
      <c r="AK429" s="11">
        <f t="shared" si="63"/>
        <v>1.9505841195797891E-2</v>
      </c>
      <c r="AL429" s="3">
        <v>1.7186612655520477</v>
      </c>
      <c r="AM429" s="3">
        <v>8.1558998219029927E-2</v>
      </c>
      <c r="AN429" s="3">
        <v>0.31193405106606897</v>
      </c>
      <c r="AO429" s="3">
        <v>0.11015790392058498</v>
      </c>
      <c r="AP429" s="3">
        <v>0.11319381831348871</v>
      </c>
      <c r="AQ429" s="3">
        <v>0.71422991676184189</v>
      </c>
      <c r="AR429" s="3">
        <v>3.6981989625712122E-3</v>
      </c>
      <c r="AS429" s="3">
        <v>0.9097418290674083</v>
      </c>
      <c r="AT429" s="3">
        <v>3.6824018136958889E-2</v>
      </c>
    </row>
    <row r="430" spans="15:46" x14ac:dyDescent="0.2">
      <c r="O430" t="s">
        <v>277</v>
      </c>
      <c r="P430" s="64">
        <v>67</v>
      </c>
      <c r="Q430" t="s">
        <v>527</v>
      </c>
      <c r="R430" s="22" t="s">
        <v>355</v>
      </c>
      <c r="S430" s="26">
        <v>44762</v>
      </c>
      <c r="T430" s="69">
        <v>47.186199999999999</v>
      </c>
      <c r="U430" s="69">
        <v>2.6646299999999998</v>
      </c>
      <c r="V430" s="69">
        <v>4.9246499999999997</v>
      </c>
      <c r="W430" s="69">
        <v>2.0745E-2</v>
      </c>
      <c r="X430" s="69">
        <v>4.9521868508527813</v>
      </c>
      <c r="Y430" s="69">
        <v>2.8466527751379216</v>
      </c>
      <c r="Z430" s="69">
        <v>13.1693</v>
      </c>
      <c r="AA430" s="69">
        <v>0.128335</v>
      </c>
      <c r="AB430" s="69">
        <v>22.209599999999998</v>
      </c>
      <c r="AC430" s="69">
        <v>0.40314</v>
      </c>
      <c r="AD430" s="69">
        <f t="shared" si="58"/>
        <v>98.505439625990704</v>
      </c>
      <c r="AF430" s="11">
        <f t="shared" si="59"/>
        <v>0.75756508593941274</v>
      </c>
      <c r="AG430" s="11"/>
      <c r="AH430" s="11">
        <f t="shared" si="60"/>
        <v>0.38800500512344532</v>
      </c>
      <c r="AI430" s="11">
        <f t="shared" si="61"/>
        <v>0.12631681312596435</v>
      </c>
      <c r="AJ430" s="11">
        <f t="shared" si="62"/>
        <v>0.47023225403329894</v>
      </c>
      <c r="AK430" s="11">
        <f t="shared" si="63"/>
        <v>1.544592771729152E-2</v>
      </c>
      <c r="AL430" s="3">
        <v>1.7874573159058345</v>
      </c>
      <c r="AM430" s="3">
        <v>7.591882126926025E-2</v>
      </c>
      <c r="AN430" s="3">
        <v>0.21984983227620186</v>
      </c>
      <c r="AO430" s="3">
        <v>0.15686312034145528</v>
      </c>
      <c r="AP430" s="3">
        <v>8.1140442350986677E-2</v>
      </c>
      <c r="AQ430" s="3">
        <v>0.74371791754353667</v>
      </c>
      <c r="AR430" s="3">
        <v>4.1172243290801208E-3</v>
      </c>
      <c r="AS430" s="3">
        <v>0.90132897285740821</v>
      </c>
      <c r="AT430" s="3">
        <v>2.9606353126236801E-2</v>
      </c>
    </row>
    <row r="431" spans="15:46" x14ac:dyDescent="0.2">
      <c r="O431" t="s">
        <v>277</v>
      </c>
      <c r="P431" s="64">
        <v>67</v>
      </c>
      <c r="Q431" t="s">
        <v>344</v>
      </c>
      <c r="R431" s="22" t="s">
        <v>331</v>
      </c>
      <c r="S431" s="26">
        <v>44762</v>
      </c>
      <c r="T431" s="69">
        <v>43.046999999999997</v>
      </c>
      <c r="U431" s="69">
        <v>4.1113400000000002</v>
      </c>
      <c r="V431" s="69">
        <v>8.3948</v>
      </c>
      <c r="W431" s="69">
        <v>4.5342E-2</v>
      </c>
      <c r="X431" s="69">
        <v>4.2243613634718411</v>
      </c>
      <c r="Y431" s="69">
        <v>4.6053936309476811</v>
      </c>
      <c r="Z431" s="69">
        <v>11.470800000000001</v>
      </c>
      <c r="AA431" s="69">
        <v>0.119739</v>
      </c>
      <c r="AB431" s="69">
        <v>21.646000000000001</v>
      </c>
      <c r="AC431" s="69">
        <v>0.598912</v>
      </c>
      <c r="AD431" s="69">
        <f t="shared" si="58"/>
        <v>98.263687994419513</v>
      </c>
      <c r="AF431" s="11">
        <f t="shared" si="59"/>
        <v>0.70962140379806293</v>
      </c>
      <c r="AG431" s="11"/>
      <c r="AH431" s="11">
        <f t="shared" si="60"/>
        <v>0.3522247930354403</v>
      </c>
      <c r="AI431" s="11">
        <f t="shared" si="61"/>
        <v>0.14621983691751106</v>
      </c>
      <c r="AJ431" s="11">
        <f t="shared" si="62"/>
        <v>0.47764024259616561</v>
      </c>
      <c r="AK431" s="11">
        <f t="shared" si="63"/>
        <v>2.3915127450882954E-2</v>
      </c>
      <c r="AL431" s="3">
        <v>1.6464150499329413</v>
      </c>
      <c r="AM431" s="3">
        <v>0.118269210692124</v>
      </c>
      <c r="AN431" s="3">
        <v>0.37838758943679313</v>
      </c>
      <c r="AO431" s="3">
        <v>0.13510164916133272</v>
      </c>
      <c r="AP431" s="3">
        <v>0.13253951950488504</v>
      </c>
      <c r="AQ431" s="3">
        <v>0.65405613329364487</v>
      </c>
      <c r="AR431" s="3">
        <v>3.8785625852727742E-3</v>
      </c>
      <c r="AS431" s="3">
        <v>0.88694361202010286</v>
      </c>
      <c r="AT431" s="3">
        <v>4.440867337290294E-2</v>
      </c>
    </row>
    <row r="432" spans="15:46" x14ac:dyDescent="0.2">
      <c r="O432" t="s">
        <v>277</v>
      </c>
      <c r="P432" s="64">
        <v>67</v>
      </c>
      <c r="Q432" t="s">
        <v>344</v>
      </c>
      <c r="R432" s="22" t="s">
        <v>331</v>
      </c>
      <c r="S432" s="26">
        <v>44762</v>
      </c>
      <c r="T432" s="69">
        <v>46.596600000000002</v>
      </c>
      <c r="U432" s="69">
        <v>3.17211</v>
      </c>
      <c r="V432" s="69">
        <v>5.34978</v>
      </c>
      <c r="W432" s="69">
        <v>9.0749999999999997E-3</v>
      </c>
      <c r="X432" s="69">
        <v>5.5207812649839711</v>
      </c>
      <c r="Y432" s="69">
        <v>2.8707180535470411</v>
      </c>
      <c r="Z432" s="69">
        <v>13.046099999999999</v>
      </c>
      <c r="AA432" s="69">
        <v>0.14338600000000001</v>
      </c>
      <c r="AB432" s="69">
        <v>21.718699999999998</v>
      </c>
      <c r="AC432" s="69">
        <v>0.39947700000000003</v>
      </c>
      <c r="AD432" s="69">
        <f t="shared" si="58"/>
        <v>98.826727318531027</v>
      </c>
      <c r="AF432" s="11">
        <f t="shared" si="59"/>
        <v>0.74161019513740789</v>
      </c>
      <c r="AG432" s="11"/>
      <c r="AH432" s="11">
        <f t="shared" si="60"/>
        <v>0.38597996514830457</v>
      </c>
      <c r="AI432" s="11">
        <f t="shared" si="61"/>
        <v>0.13689201982192628</v>
      </c>
      <c r="AJ432" s="11">
        <f t="shared" si="62"/>
        <v>0.46175853025378105</v>
      </c>
      <c r="AK432" s="11">
        <f t="shared" si="63"/>
        <v>1.5369484775988171E-2</v>
      </c>
      <c r="AL432" s="3">
        <v>1.7637409134186579</v>
      </c>
      <c r="AM432" s="3">
        <v>9.0306844484399323E-2</v>
      </c>
      <c r="AN432" s="3">
        <v>0.23864183301818093</v>
      </c>
      <c r="AO432" s="3">
        <v>0.17473674952558987</v>
      </c>
      <c r="AP432" s="3">
        <v>8.1762337655138712E-2</v>
      </c>
      <c r="AQ432" s="3">
        <v>0.73618360522321913</v>
      </c>
      <c r="AR432" s="3">
        <v>4.5964871454476164E-3</v>
      </c>
      <c r="AS432" s="3">
        <v>0.88071685123394694</v>
      </c>
      <c r="AT432" s="3">
        <v>2.9314378295419798E-2</v>
      </c>
    </row>
    <row r="433" spans="15:46" x14ac:dyDescent="0.2">
      <c r="O433" t="s">
        <v>277</v>
      </c>
      <c r="P433" s="64">
        <v>67</v>
      </c>
      <c r="Q433" t="s">
        <v>344</v>
      </c>
      <c r="R433" s="22" t="s">
        <v>331</v>
      </c>
      <c r="S433" s="26">
        <v>44762</v>
      </c>
      <c r="T433" s="69">
        <v>47.196599999999997</v>
      </c>
      <c r="U433" s="69">
        <v>2.4217499999999998</v>
      </c>
      <c r="V433" s="69">
        <v>4.7372399999999999</v>
      </c>
      <c r="W433" s="69">
        <v>0.12921099999999999</v>
      </c>
      <c r="X433" s="69">
        <v>4.815367581329717</v>
      </c>
      <c r="Y433" s="69">
        <v>2.8261489675536362</v>
      </c>
      <c r="Z433" s="69">
        <v>13.7225</v>
      </c>
      <c r="AA433" s="69">
        <v>0.13112299999999999</v>
      </c>
      <c r="AB433" s="69">
        <v>21.802299999999999</v>
      </c>
      <c r="AC433" s="69">
        <v>0.35378999999999999</v>
      </c>
      <c r="AD433" s="69">
        <f t="shared" si="58"/>
        <v>98.136030548883355</v>
      </c>
      <c r="AF433" s="11">
        <f t="shared" si="59"/>
        <v>0.76877476962400959</v>
      </c>
      <c r="AG433" s="11"/>
      <c r="AH433" s="11">
        <f t="shared" si="60"/>
        <v>0.40298799070136238</v>
      </c>
      <c r="AI433" s="11">
        <f t="shared" si="61"/>
        <v>0.12339465765639694</v>
      </c>
      <c r="AJ433" s="11">
        <f t="shared" si="62"/>
        <v>0.46010633939079426</v>
      </c>
      <c r="AK433" s="11">
        <f t="shared" si="63"/>
        <v>1.3511012251446412E-2</v>
      </c>
      <c r="AL433" s="3">
        <v>1.7917185892476715</v>
      </c>
      <c r="AM433" s="3">
        <v>6.9148101718614921E-2</v>
      </c>
      <c r="AN433" s="3">
        <v>0.2119407986447607</v>
      </c>
      <c r="AO433" s="3">
        <v>0.15285923511878935</v>
      </c>
      <c r="AP433" s="3">
        <v>8.0730256939895217E-2</v>
      </c>
      <c r="AQ433" s="3">
        <v>0.77663543745635844</v>
      </c>
      <c r="AR433" s="3">
        <v>4.2157679987324575E-3</v>
      </c>
      <c r="AS433" s="3">
        <v>0.8867134912564163</v>
      </c>
      <c r="AT433" s="3">
        <v>2.6038321618760907E-2</v>
      </c>
    </row>
    <row r="434" spans="15:46" x14ac:dyDescent="0.2">
      <c r="O434" t="s">
        <v>277</v>
      </c>
      <c r="P434" s="64">
        <v>67</v>
      </c>
      <c r="Q434" t="s">
        <v>344</v>
      </c>
      <c r="R434" s="22" t="s">
        <v>331</v>
      </c>
      <c r="S434" s="26">
        <v>44762</v>
      </c>
      <c r="T434" s="69">
        <v>39.158200000000001</v>
      </c>
      <c r="U434" s="69">
        <v>5.9656399999999996</v>
      </c>
      <c r="V434" s="69">
        <v>10.6952</v>
      </c>
      <c r="W434" s="69">
        <v>6.1369E-2</v>
      </c>
      <c r="X434" s="69">
        <v>4.0553817512526535</v>
      </c>
      <c r="Y434" s="69">
        <v>5.3203087720421971</v>
      </c>
      <c r="Z434" s="69">
        <v>9.9668200000000002</v>
      </c>
      <c r="AA434" s="69">
        <v>0.11766799999999999</v>
      </c>
      <c r="AB434" s="69">
        <v>21.846699999999998</v>
      </c>
      <c r="AC434" s="69">
        <v>0.52517199999999997</v>
      </c>
      <c r="AD434" s="69">
        <f t="shared" si="58"/>
        <v>97.712459523294839</v>
      </c>
      <c r="AF434" s="11">
        <f t="shared" si="59"/>
        <v>0.66771514558859968</v>
      </c>
      <c r="AG434" s="11"/>
      <c r="AH434" s="11">
        <f t="shared" si="60"/>
        <v>0.3176580755781831</v>
      </c>
      <c r="AI434" s="11">
        <f t="shared" si="61"/>
        <v>0.16021130493205119</v>
      </c>
      <c r="AJ434" s="11">
        <f t="shared" si="62"/>
        <v>0.50036413364707399</v>
      </c>
      <c r="AK434" s="11">
        <f t="shared" si="63"/>
        <v>2.1766485842691703E-2</v>
      </c>
      <c r="AL434" s="3">
        <v>1.5203337446938479</v>
      </c>
      <c r="AM434" s="3">
        <v>0.17420680858415608</v>
      </c>
      <c r="AN434" s="3">
        <v>0.48936760644649674</v>
      </c>
      <c r="AO434" s="3">
        <v>0.13165916878702058</v>
      </c>
      <c r="AP434" s="3">
        <v>0.15543014477938982</v>
      </c>
      <c r="AQ434" s="3">
        <v>0.57689623905515608</v>
      </c>
      <c r="AR434" s="3">
        <v>3.8691300405775779E-3</v>
      </c>
      <c r="AS434" s="3">
        <v>0.90870722028297057</v>
      </c>
      <c r="AT434" s="3">
        <v>3.9529937330384575E-2</v>
      </c>
    </row>
    <row r="435" spans="15:46" x14ac:dyDescent="0.2">
      <c r="O435" t="s">
        <v>277</v>
      </c>
      <c r="P435" s="64">
        <v>67</v>
      </c>
      <c r="Q435" t="s">
        <v>344</v>
      </c>
      <c r="R435" s="22" t="s">
        <v>331</v>
      </c>
      <c r="S435" s="26">
        <v>44762</v>
      </c>
      <c r="T435" s="69">
        <v>45.3553</v>
      </c>
      <c r="U435" s="69">
        <v>2.8264200000000002</v>
      </c>
      <c r="V435" s="69">
        <v>6.8364200000000004</v>
      </c>
      <c r="W435" s="69">
        <v>0.18287400000000001</v>
      </c>
      <c r="X435" s="69">
        <v>3.9229388488560359</v>
      </c>
      <c r="Y435" s="69">
        <v>4.0041419055405676</v>
      </c>
      <c r="Z435" s="69">
        <v>12.7468</v>
      </c>
      <c r="AA435" s="69">
        <v>0.116967</v>
      </c>
      <c r="AB435" s="69">
        <v>22.0549</v>
      </c>
      <c r="AC435" s="69">
        <v>0.49113499999999999</v>
      </c>
      <c r="AD435" s="69">
        <f t="shared" si="58"/>
        <v>98.537896754396598</v>
      </c>
      <c r="AF435" s="11">
        <f t="shared" si="59"/>
        <v>0.75121953825062493</v>
      </c>
      <c r="AG435" s="11"/>
      <c r="AH435" s="11">
        <f t="shared" si="60"/>
        <v>0.38024858882480744</v>
      </c>
      <c r="AI435" s="11">
        <f t="shared" si="61"/>
        <v>0.1279086457262319</v>
      </c>
      <c r="AJ435" s="11">
        <f t="shared" si="62"/>
        <v>0.47279031706320157</v>
      </c>
      <c r="AK435" s="11">
        <f t="shared" si="63"/>
        <v>1.9052448385759185E-2</v>
      </c>
      <c r="AL435" s="3">
        <v>1.7194120605255956</v>
      </c>
      <c r="AM435" s="3">
        <v>8.0589876480947328E-2</v>
      </c>
      <c r="AN435" s="3">
        <v>0.30542933999407368</v>
      </c>
      <c r="AO435" s="3">
        <v>0.12435596291205885</v>
      </c>
      <c r="AP435" s="3">
        <v>0.11422037558577053</v>
      </c>
      <c r="AQ435" s="3">
        <v>0.7204070833521331</v>
      </c>
      <c r="AR435" s="3">
        <v>3.7553810962983368E-3</v>
      </c>
      <c r="AS435" s="3">
        <v>0.8957337472449034</v>
      </c>
      <c r="AT435" s="3">
        <v>3.6096172808219446E-2</v>
      </c>
    </row>
    <row r="436" spans="15:46" x14ac:dyDescent="0.2">
      <c r="O436" t="s">
        <v>290</v>
      </c>
      <c r="P436" s="64">
        <v>73</v>
      </c>
      <c r="Q436" t="s">
        <v>291</v>
      </c>
      <c r="R436" s="22" t="s">
        <v>98</v>
      </c>
      <c r="S436" s="26">
        <v>44762</v>
      </c>
      <c r="T436" s="69">
        <v>46.2318</v>
      </c>
      <c r="U436" s="69">
        <v>2.4184600000000001</v>
      </c>
      <c r="V436" s="69">
        <v>6.1099100000000002</v>
      </c>
      <c r="W436" s="69">
        <v>3.6025000000000001E-2</v>
      </c>
      <c r="X436" s="69">
        <v>4.0324199637049816</v>
      </c>
      <c r="Y436" s="69">
        <v>4.0525477397073866</v>
      </c>
      <c r="Z436" s="69">
        <v>12.0679</v>
      </c>
      <c r="AA436" s="69">
        <v>0.18652099999999999</v>
      </c>
      <c r="AB436" s="69">
        <v>22.229199999999999</v>
      </c>
      <c r="AC436" s="69">
        <v>0.722298</v>
      </c>
      <c r="AD436" s="69">
        <f t="shared" si="58"/>
        <v>98.087081703412366</v>
      </c>
      <c r="AF436" s="11">
        <f t="shared" si="59"/>
        <v>0.7369673474420354</v>
      </c>
      <c r="AG436" s="11"/>
      <c r="AH436" s="11">
        <f t="shared" si="60"/>
        <v>0.3613728409389797</v>
      </c>
      <c r="AI436" s="11">
        <f t="shared" si="61"/>
        <v>0.13215134905703485</v>
      </c>
      <c r="AJ436" s="11">
        <f t="shared" si="62"/>
        <v>0.4783487921139416</v>
      </c>
      <c r="AK436" s="11">
        <f t="shared" si="63"/>
        <v>2.8127017890043789E-2</v>
      </c>
      <c r="AL436" s="3">
        <v>1.7605973549259835</v>
      </c>
      <c r="AM436" s="3">
        <v>6.9270770598223064E-2</v>
      </c>
      <c r="AN436" s="3">
        <v>0.27421054268829181</v>
      </c>
      <c r="AO436" s="3">
        <v>0.12840683752591917</v>
      </c>
      <c r="AP436" s="3">
        <v>0.11612603044607107</v>
      </c>
      <c r="AQ436" s="3">
        <v>0.68513447786486337</v>
      </c>
      <c r="AR436" s="3">
        <v>6.0156937297382723E-3</v>
      </c>
      <c r="AS436" s="3">
        <v>0.90691167900360692</v>
      </c>
      <c r="AT436" s="3">
        <v>5.3326613217302705E-2</v>
      </c>
    </row>
    <row r="437" spans="15:46" x14ac:dyDescent="0.2">
      <c r="O437" t="s">
        <v>290</v>
      </c>
      <c r="P437" s="64">
        <v>73</v>
      </c>
      <c r="Q437" t="s">
        <v>528</v>
      </c>
      <c r="R437" s="22" t="s">
        <v>355</v>
      </c>
      <c r="S437" s="26">
        <v>44762</v>
      </c>
      <c r="T437" s="69">
        <v>47.445300000000003</v>
      </c>
      <c r="U437" s="69">
        <v>2.45099</v>
      </c>
      <c r="V437" s="69">
        <v>4.6162400000000003</v>
      </c>
      <c r="W437" s="69">
        <v>-3.5400000000000002E-3</v>
      </c>
      <c r="X437" s="69">
        <v>4.4504141073810963</v>
      </c>
      <c r="Y437" s="69">
        <v>2.9768859637600054</v>
      </c>
      <c r="Z437" s="69">
        <v>13.538500000000001</v>
      </c>
      <c r="AA437" s="69">
        <v>0.139985</v>
      </c>
      <c r="AB437" s="69">
        <v>22.104299999999999</v>
      </c>
      <c r="AC437" s="69">
        <v>0.406474</v>
      </c>
      <c r="AD437" s="69">
        <f t="shared" si="58"/>
        <v>98.125549071141094</v>
      </c>
      <c r="AF437" s="11">
        <f t="shared" si="59"/>
        <v>0.77198695157511565</v>
      </c>
      <c r="AG437" s="11"/>
      <c r="AH437" s="11">
        <f t="shared" si="60"/>
        <v>0.39784209163005579</v>
      </c>
      <c r="AI437" s="11">
        <f t="shared" si="61"/>
        <v>0.11984299109958081</v>
      </c>
      <c r="AJ437" s="11">
        <f t="shared" si="62"/>
        <v>0.4667818786732304</v>
      </c>
      <c r="AK437" s="11">
        <f t="shared" si="63"/>
        <v>1.5533038597133036E-2</v>
      </c>
      <c r="AL437" s="3">
        <v>1.799533690854616</v>
      </c>
      <c r="AM437" s="3">
        <v>6.9919802357450558E-2</v>
      </c>
      <c r="AN437" s="3">
        <v>0.20634087012249064</v>
      </c>
      <c r="AO437" s="3">
        <v>0.14114658013043901</v>
      </c>
      <c r="AP437" s="3">
        <v>8.4959350175825898E-2</v>
      </c>
      <c r="AQ437" s="3">
        <v>0.76552999521732323</v>
      </c>
      <c r="AR437" s="3">
        <v>4.4966286823950943E-3</v>
      </c>
      <c r="AS437" s="3">
        <v>0.89818432203631515</v>
      </c>
      <c r="AT437" s="3">
        <v>2.9888760423145283E-2</v>
      </c>
    </row>
    <row r="438" spans="15:46" x14ac:dyDescent="0.2">
      <c r="O438" t="s">
        <v>290</v>
      </c>
      <c r="P438" s="64">
        <v>73</v>
      </c>
      <c r="Q438" t="s">
        <v>292</v>
      </c>
      <c r="R438" s="22" t="s">
        <v>98</v>
      </c>
      <c r="S438" s="26">
        <v>44762</v>
      </c>
      <c r="T438" s="69">
        <v>47.8172</v>
      </c>
      <c r="U438" s="69">
        <v>1.91727</v>
      </c>
      <c r="V438" s="69">
        <v>5.0701499999999999</v>
      </c>
      <c r="W438" s="69">
        <v>3.0571000000000001E-2</v>
      </c>
      <c r="X438" s="69">
        <v>3.9024014080957201</v>
      </c>
      <c r="Y438" s="69">
        <v>3.5719536899178461</v>
      </c>
      <c r="Z438" s="69">
        <v>13.0802</v>
      </c>
      <c r="AA438" s="69">
        <v>0.173264</v>
      </c>
      <c r="AB438" s="69">
        <v>21.9102</v>
      </c>
      <c r="AC438" s="69">
        <v>0.76048099999999996</v>
      </c>
      <c r="AD438" s="69">
        <f t="shared" si="58"/>
        <v>98.23369109801358</v>
      </c>
      <c r="AF438" s="11">
        <f t="shared" si="59"/>
        <v>0.76618367427613754</v>
      </c>
      <c r="AG438" s="11"/>
      <c r="AH438" s="11">
        <f t="shared" si="60"/>
        <v>0.38579784574018561</v>
      </c>
      <c r="AI438" s="11">
        <f t="shared" si="61"/>
        <v>0.12063709324058784</v>
      </c>
      <c r="AJ438" s="11">
        <f t="shared" si="62"/>
        <v>0.46439634907200938</v>
      </c>
      <c r="AK438" s="11">
        <f t="shared" si="63"/>
        <v>2.9168711947217207E-2</v>
      </c>
      <c r="AL438" s="3">
        <v>1.8081830040801603</v>
      </c>
      <c r="AM438" s="3">
        <v>5.4529734803698104E-2</v>
      </c>
      <c r="AN438" s="3">
        <v>0.22594833319704449</v>
      </c>
      <c r="AO438" s="3">
        <v>0.123393798103777</v>
      </c>
      <c r="AP438" s="3">
        <v>0.10163569455820107</v>
      </c>
      <c r="AQ438" s="3">
        <v>0.7373904408705434</v>
      </c>
      <c r="AR438" s="3">
        <v>5.5488797997632197E-3</v>
      </c>
      <c r="AS438" s="3">
        <v>0.88761881996483705</v>
      </c>
      <c r="AT438" s="3">
        <v>5.5751294621975089E-2</v>
      </c>
    </row>
    <row r="439" spans="15:46" x14ac:dyDescent="0.2">
      <c r="O439" t="s">
        <v>290</v>
      </c>
      <c r="P439" s="64">
        <v>73</v>
      </c>
      <c r="Q439" t="s">
        <v>529</v>
      </c>
      <c r="R439" s="22" t="s">
        <v>355</v>
      </c>
      <c r="S439" s="26">
        <v>44762</v>
      </c>
      <c r="T439" s="69">
        <v>42.874499999999998</v>
      </c>
      <c r="U439" s="69">
        <v>4.0463800000000001</v>
      </c>
      <c r="V439" s="69">
        <v>8.4111499999999992</v>
      </c>
      <c r="W439" s="69">
        <v>6.4479999999999997E-3</v>
      </c>
      <c r="X439" s="69">
        <v>3.8777245481701001</v>
      </c>
      <c r="Y439" s="69">
        <v>4.5028195490794483</v>
      </c>
      <c r="Z439" s="69">
        <v>11.371700000000001</v>
      </c>
      <c r="AA439" s="69">
        <v>0.11418300000000001</v>
      </c>
      <c r="AB439" s="69">
        <v>21.967500000000001</v>
      </c>
      <c r="AC439" s="69">
        <v>0.54327199999999998</v>
      </c>
      <c r="AD439" s="69">
        <f t="shared" si="58"/>
        <v>97.715677097249539</v>
      </c>
      <c r="AF439" s="11">
        <f t="shared" si="59"/>
        <v>0.71884619185553111</v>
      </c>
      <c r="AG439" s="11"/>
      <c r="AH439" s="11">
        <f t="shared" si="60"/>
        <v>0.35122849919222521</v>
      </c>
      <c r="AI439" s="11">
        <f t="shared" si="61"/>
        <v>0.13937530371872608</v>
      </c>
      <c r="AJ439" s="11">
        <f t="shared" si="62"/>
        <v>0.48757567456482492</v>
      </c>
      <c r="AK439" s="11">
        <f t="shared" si="63"/>
        <v>2.1820522524223764E-2</v>
      </c>
      <c r="AL439" s="3">
        <v>1.6474575698487817</v>
      </c>
      <c r="AM439" s="3">
        <v>0.11694285788325214</v>
      </c>
      <c r="AN439" s="3">
        <v>0.38089093842191629</v>
      </c>
      <c r="AO439" s="3">
        <v>0.12459346885002937</v>
      </c>
      <c r="AP439" s="3">
        <v>0.13019128438940403</v>
      </c>
      <c r="AQ439" s="3">
        <v>0.65142652990461059</v>
      </c>
      <c r="AR439" s="3">
        <v>3.7158259126033738E-3</v>
      </c>
      <c r="AS439" s="3">
        <v>0.90431081326869289</v>
      </c>
      <c r="AT439" s="3">
        <v>4.0470711520710023E-2</v>
      </c>
    </row>
    <row r="440" spans="15:46" x14ac:dyDescent="0.2">
      <c r="O440" t="s">
        <v>290</v>
      </c>
      <c r="P440" s="64">
        <v>73</v>
      </c>
      <c r="Q440" t="s">
        <v>293</v>
      </c>
      <c r="R440" s="22" t="s">
        <v>98</v>
      </c>
      <c r="S440" s="26">
        <v>44762</v>
      </c>
      <c r="T440" s="69">
        <v>46.263800000000003</v>
      </c>
      <c r="U440" s="69">
        <v>2.6918700000000002</v>
      </c>
      <c r="V440" s="69">
        <v>6.0184100000000003</v>
      </c>
      <c r="W440" s="69">
        <v>8.3660000000000002E-3</v>
      </c>
      <c r="X440" s="69">
        <v>3.0693938445069286</v>
      </c>
      <c r="Y440" s="69">
        <v>4.4779278049456401</v>
      </c>
      <c r="Z440" s="69">
        <v>12.4125</v>
      </c>
      <c r="AA440" s="69">
        <v>0.163774</v>
      </c>
      <c r="AB440" s="69">
        <v>22.485600000000002</v>
      </c>
      <c r="AC440" s="69">
        <v>0.77598100000000003</v>
      </c>
      <c r="AD440" s="69">
        <f t="shared" si="58"/>
        <v>98.367622649452585</v>
      </c>
      <c r="AF440" s="11">
        <f t="shared" si="59"/>
        <v>0.75712614712282877</v>
      </c>
      <c r="AG440" s="11"/>
      <c r="AH440" s="11">
        <f t="shared" si="60"/>
        <v>0.36881717496317468</v>
      </c>
      <c r="AI440" s="11">
        <f t="shared" si="61"/>
        <v>0.12107506184462943</v>
      </c>
      <c r="AJ440" s="11">
        <f t="shared" si="62"/>
        <v>0.48012397971949722</v>
      </c>
      <c r="AK440" s="11">
        <f t="shared" si="63"/>
        <v>2.9983783472698689E-2</v>
      </c>
      <c r="AL440" s="3">
        <v>1.7531724801534099</v>
      </c>
      <c r="AM440" s="3">
        <v>7.6723656668456486E-2</v>
      </c>
      <c r="AN440" s="3">
        <v>0.26877892108957485</v>
      </c>
      <c r="AO440" s="3">
        <v>9.7261085519125767E-2</v>
      </c>
      <c r="AP440" s="3">
        <v>0.12768580804124025</v>
      </c>
      <c r="AQ440" s="3">
        <v>0.70124129382812406</v>
      </c>
      <c r="AR440" s="3">
        <v>5.2561413897427578E-3</v>
      </c>
      <c r="AS440" s="3">
        <v>0.9128716979355016</v>
      </c>
      <c r="AT440" s="3">
        <v>5.7008915374824734E-2</v>
      </c>
    </row>
    <row r="441" spans="15:46" x14ac:dyDescent="0.2">
      <c r="O441" t="s">
        <v>290</v>
      </c>
      <c r="P441" s="64">
        <v>73</v>
      </c>
      <c r="Q441" t="s">
        <v>530</v>
      </c>
      <c r="R441" s="22" t="s">
        <v>355</v>
      </c>
      <c r="S441" s="26">
        <v>44762</v>
      </c>
      <c r="T441" s="69">
        <v>42.628500000000003</v>
      </c>
      <c r="U441" s="69">
        <v>4.42469</v>
      </c>
      <c r="V441" s="69">
        <v>8.4879300000000004</v>
      </c>
      <c r="W441" s="69">
        <v>6.3239999999999998E-3</v>
      </c>
      <c r="X441" s="69">
        <v>4.1222337425795015</v>
      </c>
      <c r="Y441" s="69">
        <v>4.0917048180061188</v>
      </c>
      <c r="Z441" s="69">
        <v>11.281499999999999</v>
      </c>
      <c r="AA441" s="69">
        <v>0.118326</v>
      </c>
      <c r="AB441" s="69">
        <v>21.975300000000001</v>
      </c>
      <c r="AC441" s="69">
        <v>0.532026</v>
      </c>
      <c r="AD441" s="69">
        <f t="shared" si="58"/>
        <v>97.668534560585627</v>
      </c>
      <c r="AF441" s="11">
        <f t="shared" si="59"/>
        <v>0.72045656883882403</v>
      </c>
      <c r="AG441" s="11"/>
      <c r="AH441" s="11">
        <f t="shared" si="60"/>
        <v>0.35025158205942702</v>
      </c>
      <c r="AI441" s="11">
        <f t="shared" si="61"/>
        <v>0.13798759528587384</v>
      </c>
      <c r="AJ441" s="11">
        <f t="shared" si="62"/>
        <v>0.49028105474364325</v>
      </c>
      <c r="AK441" s="11">
        <f t="shared" si="63"/>
        <v>2.1479767911055807E-2</v>
      </c>
      <c r="AL441" s="3">
        <v>1.6398997639904693</v>
      </c>
      <c r="AM441" s="3">
        <v>0.12802416999497801</v>
      </c>
      <c r="AN441" s="3">
        <v>0.38481246765266142</v>
      </c>
      <c r="AO441" s="3">
        <v>0.13260289865586425</v>
      </c>
      <c r="AP441" s="3">
        <v>0.11844145845754052</v>
      </c>
      <c r="AQ441" s="3">
        <v>0.64700699780704229</v>
      </c>
      <c r="AR441" s="3">
        <v>3.8551046836828541E-3</v>
      </c>
      <c r="AS441" s="3">
        <v>0.90567834539440573</v>
      </c>
      <c r="AT441" s="3">
        <v>3.9678793363355232E-2</v>
      </c>
    </row>
    <row r="442" spans="15:46" x14ac:dyDescent="0.2">
      <c r="O442" t="s">
        <v>290</v>
      </c>
      <c r="P442" s="64">
        <v>73</v>
      </c>
      <c r="Q442" t="s">
        <v>294</v>
      </c>
      <c r="R442" s="22" t="s">
        <v>98</v>
      </c>
      <c r="S442" s="26">
        <v>44762</v>
      </c>
      <c r="T442" s="69">
        <v>49.192500000000003</v>
      </c>
      <c r="U442" s="69">
        <v>1.4891000000000001</v>
      </c>
      <c r="V442" s="69">
        <v>3.6280999999999999</v>
      </c>
      <c r="W442" s="69">
        <v>0.48302400000000001</v>
      </c>
      <c r="X442" s="69">
        <v>4.6425936672594332</v>
      </c>
      <c r="Y442" s="69">
        <v>0.94691206245888071</v>
      </c>
      <c r="Z442" s="69">
        <v>14.951700000000001</v>
      </c>
      <c r="AA442" s="69">
        <v>0.102508</v>
      </c>
      <c r="AB442" s="69">
        <v>22.184799999999999</v>
      </c>
      <c r="AC442" s="69">
        <v>0.36926100000000001</v>
      </c>
      <c r="AD442" s="69">
        <f t="shared" si="58"/>
        <v>97.990498729718311</v>
      </c>
      <c r="AF442" s="11">
        <f t="shared" si="59"/>
        <v>0.8291013875936416</v>
      </c>
      <c r="AG442" s="11"/>
      <c r="AH442" s="11">
        <f t="shared" si="60"/>
        <v>0.43320171425341247</v>
      </c>
      <c r="AI442" s="11">
        <f t="shared" si="61"/>
        <v>9.0980967849740885E-2</v>
      </c>
      <c r="AJ442" s="11">
        <f t="shared" si="62"/>
        <v>0.46190445506508482</v>
      </c>
      <c r="AK442" s="11">
        <f t="shared" si="63"/>
        <v>1.3912862831761864E-2</v>
      </c>
      <c r="AL442" s="3">
        <v>1.8555690250026986</v>
      </c>
      <c r="AM442" s="3">
        <v>4.2246812902359501E-2</v>
      </c>
      <c r="AN442" s="3">
        <v>0.16128261696109966</v>
      </c>
      <c r="AO442" s="3">
        <v>0.14643404058885406</v>
      </c>
      <c r="AP442" s="3">
        <v>2.6876336357862286E-2</v>
      </c>
      <c r="AQ442" s="3">
        <v>0.84080187654907734</v>
      </c>
      <c r="AR442" s="3">
        <v>3.2747241306180794E-3</v>
      </c>
      <c r="AS442" s="3">
        <v>0.89651107054002821</v>
      </c>
      <c r="AT442" s="3">
        <v>2.7003496967401796E-2</v>
      </c>
    </row>
    <row r="443" spans="15:46" x14ac:dyDescent="0.2">
      <c r="O443" t="s">
        <v>290</v>
      </c>
      <c r="P443" s="64">
        <v>73</v>
      </c>
      <c r="Q443" t="s">
        <v>531</v>
      </c>
      <c r="R443" s="22" t="s">
        <v>355</v>
      </c>
      <c r="S443" s="26">
        <v>44762</v>
      </c>
      <c r="T443" s="69">
        <v>46.365400000000001</v>
      </c>
      <c r="U443" s="69">
        <v>2.8483800000000001</v>
      </c>
      <c r="V443" s="69">
        <v>5.6258900000000001</v>
      </c>
      <c r="W443" s="69">
        <v>9.0449999999999992E-3</v>
      </c>
      <c r="X443" s="69">
        <v>4.5535609249733069</v>
      </c>
      <c r="Y443" s="69">
        <v>3.1584493624983478</v>
      </c>
      <c r="Z443" s="69">
        <v>13.0662</v>
      </c>
      <c r="AA443" s="69">
        <v>0.13513</v>
      </c>
      <c r="AB443" s="69">
        <v>21.954599999999999</v>
      </c>
      <c r="AC443" s="69">
        <v>0.414518</v>
      </c>
      <c r="AD443" s="69">
        <f t="shared" si="58"/>
        <v>98.131173287471654</v>
      </c>
      <c r="AF443" s="11">
        <f t="shared" si="59"/>
        <v>0.75902698536994062</v>
      </c>
      <c r="AG443" s="11"/>
      <c r="AH443" s="11">
        <f t="shared" si="60"/>
        <v>0.38879223089650161</v>
      </c>
      <c r="AI443" s="11">
        <f t="shared" si="61"/>
        <v>0.1257164848904582</v>
      </c>
      <c r="AJ443" s="11">
        <f t="shared" si="62"/>
        <v>0.46945162486535613</v>
      </c>
      <c r="AK443" s="11">
        <f t="shared" si="63"/>
        <v>1.6039659347683966E-2</v>
      </c>
      <c r="AL443" s="3">
        <v>1.7622721714932166</v>
      </c>
      <c r="AM443" s="3">
        <v>8.1427062511538403E-2</v>
      </c>
      <c r="AN443" s="3">
        <v>0.25199986122646356</v>
      </c>
      <c r="AO443" s="3">
        <v>0.14472157342027306</v>
      </c>
      <c r="AP443" s="3">
        <v>9.0330640497180703E-2</v>
      </c>
      <c r="AQ443" s="3">
        <v>0.7403773970632811</v>
      </c>
      <c r="AR443" s="3">
        <v>4.3498020037966087E-3</v>
      </c>
      <c r="AS443" s="3">
        <v>0.89397715397627231</v>
      </c>
      <c r="AT443" s="3">
        <v>3.054433780797762E-2</v>
      </c>
    </row>
    <row r="444" spans="15:46" x14ac:dyDescent="0.2">
      <c r="O444" t="s">
        <v>290</v>
      </c>
      <c r="P444" s="64">
        <v>73</v>
      </c>
      <c r="Q444" t="s">
        <v>295</v>
      </c>
      <c r="R444" s="22" t="s">
        <v>98</v>
      </c>
      <c r="S444" s="26">
        <v>44762</v>
      </c>
      <c r="T444" s="69">
        <v>47.504899999999999</v>
      </c>
      <c r="U444" s="69">
        <v>2.0350600000000001</v>
      </c>
      <c r="V444" s="69">
        <v>5.1892100000000001</v>
      </c>
      <c r="W444" s="69">
        <v>0.335038</v>
      </c>
      <c r="X444" s="69">
        <v>4.3194228424069507</v>
      </c>
      <c r="Y444" s="69">
        <v>2.1354533110371197</v>
      </c>
      <c r="Z444" s="69">
        <v>13.893000000000001</v>
      </c>
      <c r="AA444" s="69">
        <v>9.7323000000000007E-2</v>
      </c>
      <c r="AB444" s="69">
        <v>22.149100000000001</v>
      </c>
      <c r="AC444" s="69">
        <v>0.43715399999999999</v>
      </c>
      <c r="AD444" s="69">
        <f t="shared" si="58"/>
        <v>98.095661153444084</v>
      </c>
      <c r="AF444" s="11">
        <f t="shared" si="59"/>
        <v>0.79874449155915817</v>
      </c>
      <c r="AG444" s="11"/>
      <c r="AH444" s="11">
        <f t="shared" si="60"/>
        <v>0.40941212298833107</v>
      </c>
      <c r="AI444" s="11">
        <f t="shared" si="61"/>
        <v>0.10478672359810491</v>
      </c>
      <c r="AJ444" s="11">
        <f t="shared" si="62"/>
        <v>0.46904853913954198</v>
      </c>
      <c r="AK444" s="11">
        <f t="shared" si="63"/>
        <v>1.6752614274021908E-2</v>
      </c>
      <c r="AL444" s="3">
        <v>1.7970371354380286</v>
      </c>
      <c r="AM444" s="3">
        <v>5.7901221993251879E-2</v>
      </c>
      <c r="AN444" s="3">
        <v>0.23133960131567854</v>
      </c>
      <c r="AO444" s="3">
        <v>0.1366304553629196</v>
      </c>
      <c r="AP444" s="3">
        <v>6.0784230476816803E-2</v>
      </c>
      <c r="AQ444" s="3">
        <v>0.78350100371897025</v>
      </c>
      <c r="AR444" s="3">
        <v>3.1179767406471844E-3</v>
      </c>
      <c r="AS444" s="3">
        <v>0.89762852776888136</v>
      </c>
      <c r="AT444" s="3">
        <v>3.2059847184806041E-2</v>
      </c>
    </row>
    <row r="445" spans="15:46" x14ac:dyDescent="0.2">
      <c r="O445" t="s">
        <v>290</v>
      </c>
      <c r="P445" s="64">
        <v>73</v>
      </c>
      <c r="Q445" t="s">
        <v>532</v>
      </c>
      <c r="R445" s="22" t="s">
        <v>355</v>
      </c>
      <c r="S445" s="26">
        <v>44762</v>
      </c>
      <c r="T445" s="69">
        <v>40.11</v>
      </c>
      <c r="U445" s="69">
        <v>5.4272099999999996</v>
      </c>
      <c r="V445" s="69">
        <v>10.5252</v>
      </c>
      <c r="W445" s="69">
        <v>5.424E-3</v>
      </c>
      <c r="X445" s="69">
        <v>3.7804653220620885</v>
      </c>
      <c r="Y445" s="69">
        <v>5.1657266619339266</v>
      </c>
      <c r="Z445" s="69">
        <v>10.2897</v>
      </c>
      <c r="AA445" s="69">
        <v>0.120231</v>
      </c>
      <c r="AB445" s="69">
        <v>21.831299999999999</v>
      </c>
      <c r="AC445" s="69">
        <v>0.57082100000000002</v>
      </c>
      <c r="AD445" s="69">
        <f t="shared" si="58"/>
        <v>97.826077983996015</v>
      </c>
      <c r="AF445" s="11">
        <f t="shared" si="59"/>
        <v>0.68518452667153451</v>
      </c>
      <c r="AG445" s="11"/>
      <c r="AH445" s="11">
        <f t="shared" si="60"/>
        <v>0.3264876811332057</v>
      </c>
      <c r="AI445" s="11">
        <f t="shared" si="61"/>
        <v>0.15217548856515939</v>
      </c>
      <c r="AJ445" s="11">
        <f t="shared" si="62"/>
        <v>0.49778376162762894</v>
      </c>
      <c r="AK445" s="11">
        <f t="shared" si="63"/>
        <v>2.3553068674005969E-2</v>
      </c>
      <c r="AL445" s="3">
        <v>1.5489313869691275</v>
      </c>
      <c r="AM445" s="3">
        <v>0.15763331635241973</v>
      </c>
      <c r="AN445" s="3">
        <v>0.47900491335096523</v>
      </c>
      <c r="AO445" s="3">
        <v>0.12207533603848793</v>
      </c>
      <c r="AP445" s="3">
        <v>0.15010430199268279</v>
      </c>
      <c r="AQ445" s="3">
        <v>0.59238916843022482</v>
      </c>
      <c r="AR445" s="3">
        <v>3.9321920191590573E-3</v>
      </c>
      <c r="AS445" s="3">
        <v>0.90319398142421725</v>
      </c>
      <c r="AT445" s="3">
        <v>4.2735403422715278E-2</v>
      </c>
    </row>
    <row r="446" spans="15:46" x14ac:dyDescent="0.2">
      <c r="O446" t="s">
        <v>290</v>
      </c>
      <c r="P446" s="64">
        <v>73</v>
      </c>
      <c r="Q446" t="s">
        <v>296</v>
      </c>
      <c r="R446" s="22" t="s">
        <v>98</v>
      </c>
      <c r="S446" s="26">
        <v>44762</v>
      </c>
      <c r="T446" s="69">
        <v>44.128799999999998</v>
      </c>
      <c r="U446" s="69">
        <v>3.1573899999999999</v>
      </c>
      <c r="V446" s="69">
        <v>7.4212300000000004</v>
      </c>
      <c r="W446" s="69">
        <v>0.179616</v>
      </c>
      <c r="X446" s="69">
        <v>3.3853096831276086</v>
      </c>
      <c r="Y446" s="69">
        <v>3.8969141997310515</v>
      </c>
      <c r="Z446" s="69">
        <v>12.414</v>
      </c>
      <c r="AA446" s="69">
        <v>0.111938</v>
      </c>
      <c r="AB446" s="69">
        <v>22.085100000000001</v>
      </c>
      <c r="AC446" s="69">
        <v>0.47367799999999999</v>
      </c>
      <c r="AD446" s="69">
        <f t="shared" si="58"/>
        <v>97.253975882858654</v>
      </c>
      <c r="AF446" s="11">
        <f t="shared" si="59"/>
        <v>0.76254615879099608</v>
      </c>
      <c r="AG446" s="11"/>
      <c r="AH446" s="11">
        <f t="shared" si="60"/>
        <v>0.37813030382300994</v>
      </c>
      <c r="AI446" s="11">
        <f t="shared" si="61"/>
        <v>0.11968523499975543</v>
      </c>
      <c r="AJ446" s="11">
        <f t="shared" si="62"/>
        <v>0.48342171398903594</v>
      </c>
      <c r="AK446" s="11">
        <f t="shared" si="63"/>
        <v>1.8762747188198686E-2</v>
      </c>
      <c r="AL446" s="3">
        <v>1.6941175749897996</v>
      </c>
      <c r="AM446" s="3">
        <v>9.1167810967164115E-2</v>
      </c>
      <c r="AN446" s="3">
        <v>0.33575880809419778</v>
      </c>
      <c r="AO446" s="3">
        <v>0.10867333251755706</v>
      </c>
      <c r="AP446" s="3">
        <v>0.112570468281692</v>
      </c>
      <c r="AQ446" s="3">
        <v>0.71049012977344295</v>
      </c>
      <c r="AR446" s="3">
        <v>3.6394663898926104E-3</v>
      </c>
      <c r="AS446" s="3">
        <v>0.9083280362214381</v>
      </c>
      <c r="AT446" s="3">
        <v>3.5254372764816175E-2</v>
      </c>
    </row>
    <row r="447" spans="15:46" x14ac:dyDescent="0.2">
      <c r="O447" t="s">
        <v>290</v>
      </c>
      <c r="P447" s="64">
        <v>73</v>
      </c>
      <c r="Q447" t="s">
        <v>533</v>
      </c>
      <c r="R447" s="22" t="s">
        <v>355</v>
      </c>
      <c r="S447" s="26">
        <v>44762</v>
      </c>
      <c r="T447" s="69">
        <v>42.856099999999998</v>
      </c>
      <c r="U447" s="69">
        <v>3.9326599999999998</v>
      </c>
      <c r="V447" s="69">
        <v>8.37805</v>
      </c>
      <c r="W447" s="69">
        <v>5.2454000000000001E-2</v>
      </c>
      <c r="X447" s="69">
        <v>3.5958410727133066</v>
      </c>
      <c r="Y447" s="69">
        <v>4.6457331816173424</v>
      </c>
      <c r="Z447" s="69">
        <v>11.5389</v>
      </c>
      <c r="AA447" s="69">
        <v>0.113196</v>
      </c>
      <c r="AB447" s="69">
        <v>22.026599999999998</v>
      </c>
      <c r="AC447" s="69">
        <v>0.52499799999999996</v>
      </c>
      <c r="AD447" s="69">
        <f t="shared" si="58"/>
        <v>97.664532254330652</v>
      </c>
      <c r="AF447" s="11">
        <f t="shared" si="59"/>
        <v>0.72568936032460563</v>
      </c>
      <c r="AG447" s="11"/>
      <c r="AH447" s="11">
        <f t="shared" si="60"/>
        <v>0.35530216538580728</v>
      </c>
      <c r="AI447" s="11">
        <f t="shared" si="61"/>
        <v>0.13628430878043032</v>
      </c>
      <c r="AJ447" s="11">
        <f t="shared" si="62"/>
        <v>0.48739150009327598</v>
      </c>
      <c r="AK447" s="11">
        <f t="shared" si="63"/>
        <v>2.1022025740486408E-2</v>
      </c>
      <c r="AL447" s="3">
        <v>1.6466682018657564</v>
      </c>
      <c r="AM447" s="3">
        <v>0.11365059691040873</v>
      </c>
      <c r="AN447" s="3">
        <v>0.37937306483647176</v>
      </c>
      <c r="AO447" s="3">
        <v>0.11553061697147284</v>
      </c>
      <c r="AP447" s="3">
        <v>0.13431666947516629</v>
      </c>
      <c r="AQ447" s="3">
        <v>0.66097150914326597</v>
      </c>
      <c r="AR447" s="3">
        <v>3.6835220395231992E-3</v>
      </c>
      <c r="AS447" s="3">
        <v>0.9066983732295637</v>
      </c>
      <c r="AT447" s="3">
        <v>3.9107445528371455E-2</v>
      </c>
    </row>
    <row r="448" spans="15:46" x14ac:dyDescent="0.2">
      <c r="O448" t="s">
        <v>290</v>
      </c>
      <c r="P448" s="64">
        <v>73</v>
      </c>
      <c r="Q448" t="s">
        <v>297</v>
      </c>
      <c r="R448" s="22" t="s">
        <v>98</v>
      </c>
      <c r="S448" s="26">
        <v>44762</v>
      </c>
      <c r="T448" s="69">
        <v>46.922699999999999</v>
      </c>
      <c r="U448" s="69">
        <v>2.0927899999999999</v>
      </c>
      <c r="V448" s="69">
        <v>5.8547000000000002</v>
      </c>
      <c r="W448" s="69">
        <v>3.0619E-2</v>
      </c>
      <c r="X448" s="69">
        <v>3.602721710154249</v>
      </c>
      <c r="Y448" s="69">
        <v>3.9831578824319269</v>
      </c>
      <c r="Z448" s="69">
        <v>13.1366</v>
      </c>
      <c r="AA448" s="69">
        <v>0.14787800000000001</v>
      </c>
      <c r="AB448" s="69">
        <v>21.825500000000002</v>
      </c>
      <c r="AC448" s="69">
        <v>0.63575099999999996</v>
      </c>
      <c r="AD448" s="69">
        <f t="shared" si="58"/>
        <v>98.232417592586188</v>
      </c>
      <c r="AF448" s="11">
        <f t="shared" si="59"/>
        <v>0.76519080397881867</v>
      </c>
      <c r="AG448" s="11"/>
      <c r="AH448" s="11">
        <f t="shared" si="60"/>
        <v>0.38908671305166215</v>
      </c>
      <c r="AI448" s="11">
        <f t="shared" si="61"/>
        <v>0.12188471962911436</v>
      </c>
      <c r="AJ448" s="11">
        <f t="shared" si="62"/>
        <v>0.46454165951822807</v>
      </c>
      <c r="AK448" s="11">
        <f t="shared" si="63"/>
        <v>2.4486907800995467E-2</v>
      </c>
      <c r="AL448" s="3">
        <v>1.7751809136534573</v>
      </c>
      <c r="AM448" s="3">
        <v>5.9549366397498207E-2</v>
      </c>
      <c r="AN448" s="3">
        <v>0.2610323690550781</v>
      </c>
      <c r="AO448" s="3">
        <v>0.11397077300307216</v>
      </c>
      <c r="AP448" s="3">
        <v>0.11338858758682192</v>
      </c>
      <c r="AQ448" s="3">
        <v>0.74091345172953793</v>
      </c>
      <c r="AR448" s="3">
        <v>4.7380750311044745E-3</v>
      </c>
      <c r="AS448" s="3">
        <v>0.88459757910087744</v>
      </c>
      <c r="AT448" s="3">
        <v>4.6628884442552407E-2</v>
      </c>
    </row>
    <row r="449" spans="15:46" x14ac:dyDescent="0.2">
      <c r="O449" t="s">
        <v>290</v>
      </c>
      <c r="P449" s="64">
        <v>73</v>
      </c>
      <c r="Q449" t="s">
        <v>534</v>
      </c>
      <c r="R449" s="22" t="s">
        <v>355</v>
      </c>
      <c r="S449" s="26">
        <v>44762</v>
      </c>
      <c r="T449" s="69">
        <v>43.499899999999997</v>
      </c>
      <c r="U449" s="69">
        <v>3.6323699999999999</v>
      </c>
      <c r="V449" s="69">
        <v>8.0226799999999994</v>
      </c>
      <c r="W449" s="69">
        <v>1.1537E-2</v>
      </c>
      <c r="X449" s="69">
        <v>3.5141791883696825</v>
      </c>
      <c r="Y449" s="69">
        <v>4.6542698560142339</v>
      </c>
      <c r="Z449" s="69">
        <v>11.8405</v>
      </c>
      <c r="AA449" s="69">
        <v>0.104598</v>
      </c>
      <c r="AB449" s="69">
        <v>21.9984</v>
      </c>
      <c r="AC449" s="69">
        <v>0.51907800000000004</v>
      </c>
      <c r="AD449" s="69">
        <f t="shared" si="58"/>
        <v>97.797512044383907</v>
      </c>
      <c r="AF449" s="11">
        <f t="shared" si="59"/>
        <v>0.73267199573503117</v>
      </c>
      <c r="AG449" s="11"/>
      <c r="AH449" s="11">
        <f t="shared" si="60"/>
        <v>0.36205540421904592</v>
      </c>
      <c r="AI449" s="11">
        <f t="shared" si="61"/>
        <v>0.13391910066730864</v>
      </c>
      <c r="AJ449" s="11">
        <f t="shared" si="62"/>
        <v>0.48338495370699941</v>
      </c>
      <c r="AK449" s="11">
        <f t="shared" si="63"/>
        <v>2.0640541406646066E-2</v>
      </c>
      <c r="AL449" s="3">
        <v>1.6659969367171052</v>
      </c>
      <c r="AM449" s="3">
        <v>0.10463280978125611</v>
      </c>
      <c r="AN449" s="3">
        <v>0.36210581796579955</v>
      </c>
      <c r="AO449" s="3">
        <v>0.11254157634477692</v>
      </c>
      <c r="AP449" s="3">
        <v>0.13412807724677003</v>
      </c>
      <c r="AQ449" s="3">
        <v>0.67605317999177683</v>
      </c>
      <c r="AR449" s="3">
        <v>3.3927203234622944E-3</v>
      </c>
      <c r="AS449" s="3">
        <v>0.90260753273021788</v>
      </c>
      <c r="AT449" s="3">
        <v>3.8541348898835079E-2</v>
      </c>
    </row>
    <row r="450" spans="15:46" x14ac:dyDescent="0.2">
      <c r="O450" t="s">
        <v>290</v>
      </c>
      <c r="P450" s="64">
        <v>73</v>
      </c>
      <c r="Q450" t="s">
        <v>298</v>
      </c>
      <c r="R450" s="22" t="s">
        <v>98</v>
      </c>
      <c r="S450" s="26">
        <v>44762</v>
      </c>
      <c r="T450" s="69">
        <v>44.485599999999998</v>
      </c>
      <c r="U450" s="69">
        <v>2.9257399999999998</v>
      </c>
      <c r="V450" s="69">
        <v>7.37256</v>
      </c>
      <c r="W450" s="69">
        <v>6.4098000000000002E-2</v>
      </c>
      <c r="X450" s="69">
        <v>3.5745309488469363</v>
      </c>
      <c r="Y450" s="69">
        <v>4.6242746282437901</v>
      </c>
      <c r="Z450" s="69">
        <v>12.186199999999999</v>
      </c>
      <c r="AA450" s="69">
        <v>0.117841</v>
      </c>
      <c r="AB450" s="69">
        <v>21.824999999999999</v>
      </c>
      <c r="AC450" s="69">
        <v>0.56745999999999996</v>
      </c>
      <c r="AD450" s="69">
        <f t="shared" si="58"/>
        <v>97.743304577090726</v>
      </c>
      <c r="AF450" s="11">
        <f t="shared" si="59"/>
        <v>0.73743480688819885</v>
      </c>
      <c r="AG450" s="11"/>
      <c r="AH450" s="11">
        <f t="shared" si="60"/>
        <v>0.36912440936102325</v>
      </c>
      <c r="AI450" s="11">
        <f t="shared" si="61"/>
        <v>0.13345526342021238</v>
      </c>
      <c r="AJ450" s="11">
        <f t="shared" si="62"/>
        <v>0.47506797731926281</v>
      </c>
      <c r="AK450" s="11">
        <f t="shared" si="63"/>
        <v>2.235234989950162E-2</v>
      </c>
      <c r="AL450" s="3">
        <v>1.7012953852700941</v>
      </c>
      <c r="AM450" s="3">
        <v>8.4156539409605213E-2</v>
      </c>
      <c r="AN450" s="3">
        <v>0.33228342631511032</v>
      </c>
      <c r="AO450" s="3">
        <v>0.114309541986457</v>
      </c>
      <c r="AP450" s="3">
        <v>0.13307181748892277</v>
      </c>
      <c r="AQ450" s="3">
        <v>0.69478982682517454</v>
      </c>
      <c r="AR450" s="3">
        <v>3.8167650841614701E-3</v>
      </c>
      <c r="AS450" s="3">
        <v>0.89420365958244774</v>
      </c>
      <c r="AT450" s="3">
        <v>4.207303803802661E-2</v>
      </c>
    </row>
    <row r="451" spans="15:46" x14ac:dyDescent="0.2">
      <c r="O451" t="s">
        <v>290</v>
      </c>
      <c r="P451" s="64">
        <v>73</v>
      </c>
      <c r="Q451" t="s">
        <v>535</v>
      </c>
      <c r="R451" s="22" t="s">
        <v>355</v>
      </c>
      <c r="S451" s="26">
        <v>44762</v>
      </c>
      <c r="T451" s="69">
        <v>40.511499999999998</v>
      </c>
      <c r="U451" s="69">
        <v>4.8341399999999997</v>
      </c>
      <c r="V451" s="69">
        <v>9.83399</v>
      </c>
      <c r="W451" s="69">
        <v>1.8651000000000001E-2</v>
      </c>
      <c r="X451" s="69">
        <v>3.5107566348254551</v>
      </c>
      <c r="Y451" s="69">
        <v>5.4632686790864522</v>
      </c>
      <c r="Z451" s="69">
        <v>10.6632</v>
      </c>
      <c r="AA451" s="69">
        <v>0.11199199999999999</v>
      </c>
      <c r="AB451" s="69">
        <v>21.743400000000001</v>
      </c>
      <c r="AC451" s="69">
        <v>0.50806200000000001</v>
      </c>
      <c r="AD451" s="69">
        <f t="shared" ref="AD451:AD514" si="64">SUM(T451:AC451)</f>
        <v>97.198960313911897</v>
      </c>
      <c r="AF451" s="11">
        <f t="shared" ref="AF451:AF519" si="65">AQ451/(AQ451+AP451+AO451)</f>
        <v>0.6928738220523859</v>
      </c>
      <c r="AG451" s="11"/>
      <c r="AH451" s="11">
        <f t="shared" si="60"/>
        <v>0.33596213908521266</v>
      </c>
      <c r="AI451" s="11">
        <f t="shared" si="61"/>
        <v>0.15092448615684681</v>
      </c>
      <c r="AJ451" s="11">
        <f t="shared" si="62"/>
        <v>0.49229710217503581</v>
      </c>
      <c r="AK451" s="11">
        <f t="shared" si="63"/>
        <v>2.0816272582904624E-2</v>
      </c>
      <c r="AL451" s="3">
        <v>1.5724332217146828</v>
      </c>
      <c r="AM451" s="3">
        <v>0.14112533259732565</v>
      </c>
      <c r="AN451" s="3">
        <v>0.44983551672088856</v>
      </c>
      <c r="AO451" s="3">
        <v>0.11394565356209066</v>
      </c>
      <c r="AP451" s="3">
        <v>0.1595616964289765</v>
      </c>
      <c r="AQ451" s="3">
        <v>0.6170300565523722</v>
      </c>
      <c r="AR451" s="3">
        <v>3.6814561109112217E-3</v>
      </c>
      <c r="AS451" s="3">
        <v>0.90415577666799463</v>
      </c>
      <c r="AT451" s="3">
        <v>3.8231289644757992E-2</v>
      </c>
    </row>
    <row r="452" spans="15:46" x14ac:dyDescent="0.2">
      <c r="O452" t="s">
        <v>290</v>
      </c>
      <c r="P452" s="64">
        <v>73</v>
      </c>
      <c r="Q452" t="s">
        <v>299</v>
      </c>
      <c r="R452" s="22" t="s">
        <v>98</v>
      </c>
      <c r="S452" s="26">
        <v>44762</v>
      </c>
      <c r="T452" s="69">
        <v>46.135599999999997</v>
      </c>
      <c r="U452" s="69">
        <v>2.2201399999999998</v>
      </c>
      <c r="V452" s="69">
        <v>6.4714799999999997</v>
      </c>
      <c r="W452" s="69">
        <v>4.0070000000000001E-2</v>
      </c>
      <c r="X452" s="69">
        <v>4.2088536452317378</v>
      </c>
      <c r="Y452" s="69">
        <v>4.1983871808833939</v>
      </c>
      <c r="Z452" s="69">
        <v>12.0647</v>
      </c>
      <c r="AA452" s="69">
        <v>0.20543</v>
      </c>
      <c r="AB452" s="69">
        <v>21.797699999999999</v>
      </c>
      <c r="AC452" s="69">
        <v>0.73976699999999995</v>
      </c>
      <c r="AD452" s="69">
        <f t="shared" si="64"/>
        <v>98.082127826115141</v>
      </c>
      <c r="AF452" s="11">
        <f t="shared" si="65"/>
        <v>0.72922942874418362</v>
      </c>
      <c r="AG452" s="11"/>
      <c r="AH452" s="11">
        <f t="shared" si="60"/>
        <v>0.36244108294223426</v>
      </c>
      <c r="AI452" s="11">
        <f t="shared" si="61"/>
        <v>0.13808408607441428</v>
      </c>
      <c r="AJ452" s="11">
        <f t="shared" si="62"/>
        <v>0.4705747329364296</v>
      </c>
      <c r="AK452" s="11">
        <f t="shared" si="63"/>
        <v>2.8900098046921903E-2</v>
      </c>
      <c r="AL452" s="3">
        <v>1.7565851622595099</v>
      </c>
      <c r="AM452" s="3">
        <v>6.3577766392656374E-2</v>
      </c>
      <c r="AN452" s="3">
        <v>0.29038002822873293</v>
      </c>
      <c r="AO452" s="3">
        <v>0.13399852341393406</v>
      </c>
      <c r="AP452" s="3">
        <v>0.12028119190499885</v>
      </c>
      <c r="AQ452" s="3">
        <v>0.68481685688091887</v>
      </c>
      <c r="AR452" s="3">
        <v>6.6242336570333429E-3</v>
      </c>
      <c r="AS452" s="3">
        <v>0.88913074346062693</v>
      </c>
      <c r="AT452" s="3">
        <v>5.4605493801589168E-2</v>
      </c>
    </row>
    <row r="453" spans="15:46" x14ac:dyDescent="0.2">
      <c r="O453" t="s">
        <v>290</v>
      </c>
      <c r="P453" s="64">
        <v>73</v>
      </c>
      <c r="Q453" t="s">
        <v>536</v>
      </c>
      <c r="R453" s="22" t="s">
        <v>355</v>
      </c>
      <c r="S453" s="26">
        <v>44762</v>
      </c>
      <c r="T453" s="69">
        <v>42.306399999999996</v>
      </c>
      <c r="U453" s="69">
        <v>4.3524700000000003</v>
      </c>
      <c r="V453" s="69">
        <v>9.1510899999999999</v>
      </c>
      <c r="W453" s="69">
        <v>2.189E-3</v>
      </c>
      <c r="X453" s="69">
        <v>4.0069022074418861</v>
      </c>
      <c r="Y453" s="69">
        <v>4.5832116742770026</v>
      </c>
      <c r="Z453" s="69">
        <v>11.161</v>
      </c>
      <c r="AA453" s="69">
        <v>0.107823</v>
      </c>
      <c r="AB453" s="69">
        <v>21.911100000000001</v>
      </c>
      <c r="AC453" s="69">
        <v>0.52365200000000001</v>
      </c>
      <c r="AD453" s="69">
        <f t="shared" si="64"/>
        <v>98.105837881718884</v>
      </c>
      <c r="AF453" s="11">
        <f t="shared" si="65"/>
        <v>0.70991008982135106</v>
      </c>
      <c r="AG453" s="11"/>
      <c r="AH453" s="11">
        <f t="shared" si="60"/>
        <v>0.34651157778492414</v>
      </c>
      <c r="AI453" s="11">
        <f t="shared" si="61"/>
        <v>0.14349639968867262</v>
      </c>
      <c r="AJ453" s="11">
        <f t="shared" si="62"/>
        <v>0.48885027518659124</v>
      </c>
      <c r="AK453" s="11">
        <f t="shared" si="63"/>
        <v>2.1141747339812052E-2</v>
      </c>
      <c r="AL453" s="3">
        <v>1.6211946674140536</v>
      </c>
      <c r="AM453" s="3">
        <v>0.12544598024037681</v>
      </c>
      <c r="AN453" s="3">
        <v>0.41326822485247883</v>
      </c>
      <c r="AO453" s="3">
        <v>0.12839289456921149</v>
      </c>
      <c r="AP453" s="3">
        <v>0.13215427287931378</v>
      </c>
      <c r="AQ453" s="3">
        <v>0.63761287985567072</v>
      </c>
      <c r="AR453" s="3">
        <v>3.4992844458034832E-3</v>
      </c>
      <c r="AS453" s="3">
        <v>0.89952905404340211</v>
      </c>
      <c r="AT453" s="3">
        <v>3.8902741699688798E-2</v>
      </c>
    </row>
    <row r="454" spans="15:46" x14ac:dyDescent="0.2">
      <c r="O454" t="s">
        <v>290</v>
      </c>
      <c r="P454" s="64">
        <v>73</v>
      </c>
      <c r="Q454" t="s">
        <v>300</v>
      </c>
      <c r="R454" s="22" t="s">
        <v>98</v>
      </c>
      <c r="S454" s="26">
        <v>44762</v>
      </c>
      <c r="T454" s="69">
        <v>45.211500000000001</v>
      </c>
      <c r="U454" s="69">
        <v>2.8004699999999998</v>
      </c>
      <c r="V454" s="69">
        <v>7.3990099999999996</v>
      </c>
      <c r="W454" s="69">
        <v>9.5297000000000007E-2</v>
      </c>
      <c r="X454" s="69">
        <v>4.0368632452348612</v>
      </c>
      <c r="Y454" s="69">
        <v>3.7252740512765836</v>
      </c>
      <c r="Z454" s="69">
        <v>12.4124</v>
      </c>
      <c r="AA454" s="69">
        <v>0.13836999999999999</v>
      </c>
      <c r="AB454" s="69">
        <v>21.578700000000001</v>
      </c>
      <c r="AC454" s="69">
        <v>0.62634999999999996</v>
      </c>
      <c r="AD454" s="69">
        <f t="shared" si="64"/>
        <v>98.024234296511437</v>
      </c>
      <c r="AF454" s="11">
        <f t="shared" si="65"/>
        <v>0.74968189893126169</v>
      </c>
      <c r="AG454" s="11"/>
      <c r="AH454" s="11">
        <f t="shared" ref="AH454:AH519" si="66">AQ454/(AO454+AP454+AQ454+AS454+AR454+AT454)</f>
        <v>0.37662617117494135</v>
      </c>
      <c r="AI454" s="11">
        <f t="shared" ref="AI454:AI519" si="67">(AO454+AP454+AR454)/(AO454+AP454+AR454+AQ454+AS454+AT454)</f>
        <v>0.12814025608704779</v>
      </c>
      <c r="AJ454" s="11">
        <f t="shared" ref="AJ454:AJ519" si="68">AS454/(AO454+AP454+AQ454+AR454+AS454+AT454)</f>
        <v>0.47051887609147802</v>
      </c>
      <c r="AK454" s="11">
        <f t="shared" ref="AK454:AK519" si="69">AT454/(AO454+AP454+AQ454+AR454+AS454+AT454)</f>
        <v>2.471469664653287E-2</v>
      </c>
      <c r="AL454" s="3">
        <v>1.7195555235833497</v>
      </c>
      <c r="AM454" s="3">
        <v>8.0110617614692209E-2</v>
      </c>
      <c r="AN454" s="3">
        <v>0.33164312186499234</v>
      </c>
      <c r="AO454" s="3">
        <v>0.12838505642730885</v>
      </c>
      <c r="AP454" s="3">
        <v>0.10661239840794026</v>
      </c>
      <c r="AQ454" s="3">
        <v>0.70379783736264878</v>
      </c>
      <c r="AR454" s="3">
        <v>4.4570547433476666E-3</v>
      </c>
      <c r="AS454" s="3">
        <v>0.87925426530613682</v>
      </c>
      <c r="AT454" s="3">
        <v>4.6184124689583057E-2</v>
      </c>
    </row>
    <row r="455" spans="15:46" x14ac:dyDescent="0.2">
      <c r="O455" t="s">
        <v>290</v>
      </c>
      <c r="P455" s="64">
        <v>73</v>
      </c>
      <c r="Q455" t="s">
        <v>537</v>
      </c>
      <c r="R455" s="22" t="s">
        <v>355</v>
      </c>
      <c r="S455" s="26">
        <v>44762</v>
      </c>
      <c r="T455" s="69">
        <v>41.470100000000002</v>
      </c>
      <c r="U455" s="69">
        <v>4.7975300000000001</v>
      </c>
      <c r="V455" s="69">
        <v>9.3188499999999994</v>
      </c>
      <c r="W455" s="69">
        <v>7.391E-3</v>
      </c>
      <c r="X455" s="69">
        <v>3.9315760803954793</v>
      </c>
      <c r="Y455" s="69">
        <v>4.9216790488632292</v>
      </c>
      <c r="Z455" s="69">
        <v>10.8771</v>
      </c>
      <c r="AA455" s="69">
        <v>0.11401</v>
      </c>
      <c r="AB455" s="69">
        <v>21.8047</v>
      </c>
      <c r="AC455" s="69">
        <v>0.55092799999999997</v>
      </c>
      <c r="AD455" s="69">
        <f t="shared" si="64"/>
        <v>97.793864129258694</v>
      </c>
      <c r="AF455" s="11">
        <f t="shared" si="65"/>
        <v>0.69875530630187677</v>
      </c>
      <c r="AG455" s="11"/>
      <c r="AH455" s="11">
        <f t="shared" si="66"/>
        <v>0.33973090590828264</v>
      </c>
      <c r="AI455" s="11">
        <f t="shared" si="67"/>
        <v>0.14848639853448237</v>
      </c>
      <c r="AJ455" s="11">
        <f t="shared" si="68"/>
        <v>0.48940577855579354</v>
      </c>
      <c r="AK455" s="11">
        <f t="shared" si="69"/>
        <v>2.2376917001441527E-2</v>
      </c>
      <c r="AL455" s="3">
        <v>1.5982002494848344</v>
      </c>
      <c r="AM455" s="3">
        <v>0.13906110577911071</v>
      </c>
      <c r="AN455" s="3">
        <v>0.42324177355079234</v>
      </c>
      <c r="AO455" s="3">
        <v>0.12669688787647712</v>
      </c>
      <c r="AP455" s="3">
        <v>0.14272222232715012</v>
      </c>
      <c r="AQ455" s="3">
        <v>0.62493393846322065</v>
      </c>
      <c r="AR455" s="3">
        <v>3.7211553141209349E-3</v>
      </c>
      <c r="AS455" s="3">
        <v>0.90026039839336935</v>
      </c>
      <c r="AT455" s="3">
        <v>4.1162268810923983E-2</v>
      </c>
    </row>
    <row r="456" spans="15:46" x14ac:dyDescent="0.2">
      <c r="O456" t="s">
        <v>290</v>
      </c>
      <c r="P456" s="64">
        <v>73</v>
      </c>
      <c r="Q456" t="s">
        <v>301</v>
      </c>
      <c r="R456" s="22" t="s">
        <v>98</v>
      </c>
      <c r="S456" s="26">
        <v>44762</v>
      </c>
      <c r="T456" s="69">
        <v>45.9163</v>
      </c>
      <c r="U456" s="69">
        <v>1.66683</v>
      </c>
      <c r="V456" s="69">
        <v>5.8251499999999998</v>
      </c>
      <c r="W456" s="69">
        <v>3.274E-3</v>
      </c>
      <c r="X456" s="69">
        <v>5.7121610983299211</v>
      </c>
      <c r="Y456" s="69">
        <v>6.3259675518976684</v>
      </c>
      <c r="Z456" s="69">
        <v>9.5350000000000001</v>
      </c>
      <c r="AA456" s="69">
        <v>0.435807</v>
      </c>
      <c r="AB456" s="69">
        <v>21.343299999999999</v>
      </c>
      <c r="AC456" s="69">
        <v>1.27705</v>
      </c>
      <c r="AD456" s="69">
        <f t="shared" si="64"/>
        <v>98.040839650227582</v>
      </c>
      <c r="AF456" s="11">
        <f t="shared" si="65"/>
        <v>0.59848890777555919</v>
      </c>
      <c r="AG456" s="11"/>
      <c r="AH456" s="11">
        <f t="shared" si="66"/>
        <v>0.28739174941840756</v>
      </c>
      <c r="AI456" s="11">
        <f t="shared" si="67"/>
        <v>0.2002659763146841</v>
      </c>
      <c r="AJ456" s="11">
        <f t="shared" si="68"/>
        <v>0.46228756191448062</v>
      </c>
      <c r="AK456" s="11">
        <f t="shared" si="69"/>
        <v>5.0054712352427665E-2</v>
      </c>
      <c r="AL456" s="3">
        <v>1.7745966232245132</v>
      </c>
      <c r="AM456" s="3">
        <v>4.8452472333127015E-2</v>
      </c>
      <c r="AN456" s="3">
        <v>0.26531998985244798</v>
      </c>
      <c r="AO456" s="3">
        <v>0.18460198422079555</v>
      </c>
      <c r="AP456" s="3">
        <v>0.18396784656679341</v>
      </c>
      <c r="AQ456" s="3">
        <v>0.54938695278630534</v>
      </c>
      <c r="AR456" s="3">
        <v>1.4264800676092274E-2</v>
      </c>
      <c r="AS456" s="3">
        <v>0.88372319478611927</v>
      </c>
      <c r="AT456" s="3">
        <v>9.568613555380627E-2</v>
      </c>
    </row>
    <row r="457" spans="15:46" x14ac:dyDescent="0.2">
      <c r="O457" t="s">
        <v>290</v>
      </c>
      <c r="P457" s="64">
        <v>73</v>
      </c>
      <c r="Q457" t="s">
        <v>538</v>
      </c>
      <c r="R457" s="22" t="s">
        <v>355</v>
      </c>
      <c r="S457" s="26">
        <v>44762</v>
      </c>
      <c r="T457" s="69">
        <v>40.454999999999998</v>
      </c>
      <c r="U457" s="69">
        <v>5.0201900000000004</v>
      </c>
      <c r="V457" s="69">
        <v>10.1463</v>
      </c>
      <c r="W457" s="69">
        <v>-1.427E-2</v>
      </c>
      <c r="X457" s="69">
        <v>3.6597090417686067</v>
      </c>
      <c r="Y457" s="69">
        <v>5.2910408393874118</v>
      </c>
      <c r="Z457" s="69">
        <v>10.461600000000001</v>
      </c>
      <c r="AA457" s="69">
        <v>0.111902</v>
      </c>
      <c r="AB457" s="69">
        <v>21.7623</v>
      </c>
      <c r="AC457" s="69">
        <v>0.54963099999999998</v>
      </c>
      <c r="AD457" s="69">
        <f t="shared" si="64"/>
        <v>97.443402881156018</v>
      </c>
      <c r="AF457" s="11">
        <f t="shared" si="65"/>
        <v>0.68895061657983636</v>
      </c>
      <c r="AG457" s="11"/>
      <c r="AH457" s="11">
        <f t="shared" si="66"/>
        <v>0.33104342438205092</v>
      </c>
      <c r="AI457" s="11">
        <f t="shared" si="67"/>
        <v>0.15147201239020974</v>
      </c>
      <c r="AJ457" s="11">
        <f t="shared" si="68"/>
        <v>0.49486722229883751</v>
      </c>
      <c r="AK457" s="11">
        <f t="shared" si="69"/>
        <v>2.2617340928901945E-2</v>
      </c>
      <c r="AL457" s="3">
        <v>1.5664907963425494</v>
      </c>
      <c r="AM457" s="3">
        <v>0.1462068310622916</v>
      </c>
      <c r="AN457" s="3">
        <v>0.46301326571740137</v>
      </c>
      <c r="AO457" s="3">
        <v>0.11849645354235645</v>
      </c>
      <c r="AP457" s="3">
        <v>0.15416257455766977</v>
      </c>
      <c r="AQ457" s="3">
        <v>0.60391891300368628</v>
      </c>
      <c r="AR457" s="3">
        <v>3.6697141002861636E-3</v>
      </c>
      <c r="AS457" s="3">
        <v>0.90278088299062309</v>
      </c>
      <c r="AT457" s="3">
        <v>4.1260568683136288E-2</v>
      </c>
    </row>
    <row r="458" spans="15:46" x14ac:dyDescent="0.2">
      <c r="O458" t="s">
        <v>290</v>
      </c>
      <c r="P458" s="64">
        <v>73</v>
      </c>
      <c r="Q458" t="s">
        <v>345</v>
      </c>
      <c r="R458" s="22" t="s">
        <v>331</v>
      </c>
      <c r="S458" s="26">
        <v>44762</v>
      </c>
      <c r="T458" s="69">
        <v>42.342199999999998</v>
      </c>
      <c r="U458" s="69">
        <v>3.7498100000000001</v>
      </c>
      <c r="V458" s="69">
        <v>9.0235900000000004</v>
      </c>
      <c r="W458" s="69">
        <v>3.9836000000000003E-2</v>
      </c>
      <c r="X458" s="69">
        <v>4.4275285198840715</v>
      </c>
      <c r="Y458" s="69">
        <v>4.9380453963793496</v>
      </c>
      <c r="Z458" s="69">
        <v>11.211600000000001</v>
      </c>
      <c r="AA458" s="69">
        <v>0.134377</v>
      </c>
      <c r="AB458" s="69">
        <v>21.145199999999999</v>
      </c>
      <c r="AC458" s="69">
        <v>0.534663</v>
      </c>
      <c r="AD458" s="69">
        <f t="shared" si="64"/>
        <v>97.546849916263426</v>
      </c>
      <c r="AF458" s="11">
        <f t="shared" si="65"/>
        <v>0.69261580642166853</v>
      </c>
      <c r="AG458" s="11"/>
      <c r="AH458" s="11">
        <f t="shared" si="66"/>
        <v>0.3486818802017651</v>
      </c>
      <c r="AI458" s="11">
        <f t="shared" si="67"/>
        <v>0.1571197808629296</v>
      </c>
      <c r="AJ458" s="11">
        <f t="shared" si="68"/>
        <v>0.47257486908566626</v>
      </c>
      <c r="AK458" s="11">
        <f t="shared" si="69"/>
        <v>2.1623469849639053E-2</v>
      </c>
      <c r="AL458" s="3">
        <v>1.632737977491665</v>
      </c>
      <c r="AM458" s="3">
        <v>0.10875374124922602</v>
      </c>
      <c r="AN458" s="3">
        <v>0.41006482975934305</v>
      </c>
      <c r="AO458" s="3">
        <v>0.14276034679639832</v>
      </c>
      <c r="AP458" s="3">
        <v>0.14327827768334303</v>
      </c>
      <c r="AQ458" s="3">
        <v>0.64451873811557836</v>
      </c>
      <c r="AR458" s="3">
        <v>4.3884055574189796E-3</v>
      </c>
      <c r="AS458" s="3">
        <v>0.8735279221047586</v>
      </c>
      <c r="AT458" s="3">
        <v>3.996976124226792E-2</v>
      </c>
    </row>
    <row r="459" spans="15:46" x14ac:dyDescent="0.2">
      <c r="O459" t="s">
        <v>290</v>
      </c>
      <c r="P459" s="64">
        <v>73</v>
      </c>
      <c r="Q459" t="s">
        <v>345</v>
      </c>
      <c r="R459" s="22" t="s">
        <v>331</v>
      </c>
      <c r="S459" s="26">
        <v>44762</v>
      </c>
      <c r="T459" s="69">
        <v>47.974800000000002</v>
      </c>
      <c r="U459" s="69">
        <v>2.0120800000000001</v>
      </c>
      <c r="V459" s="69">
        <v>4.4442000000000004</v>
      </c>
      <c r="W459" s="69">
        <v>8.4975999999999996E-2</v>
      </c>
      <c r="X459" s="69">
        <v>4.2551002514893908</v>
      </c>
      <c r="Y459" s="69">
        <v>2.9601322445348583</v>
      </c>
      <c r="Z459" s="69">
        <v>14.353300000000001</v>
      </c>
      <c r="AA459" s="69">
        <v>0.15307599999999999</v>
      </c>
      <c r="AB459" s="69">
        <v>21.415299999999998</v>
      </c>
      <c r="AC459" s="69">
        <v>0.42838999999999999</v>
      </c>
      <c r="AD459" s="69">
        <f t="shared" si="64"/>
        <v>98.081354496024247</v>
      </c>
      <c r="AF459" s="11">
        <f t="shared" si="65"/>
        <v>0.78717198258770038</v>
      </c>
      <c r="AG459" s="11"/>
      <c r="AH459" s="11">
        <f t="shared" si="66"/>
        <v>0.41886119962454221</v>
      </c>
      <c r="AI459" s="11">
        <f t="shared" si="67"/>
        <v>0.11578537182289672</v>
      </c>
      <c r="AJ459" s="11">
        <f t="shared" si="68"/>
        <v>0.44909640015393137</v>
      </c>
      <c r="AK459" s="11">
        <f t="shared" si="69"/>
        <v>1.6257028398629678E-2</v>
      </c>
      <c r="AL459" s="3">
        <v>1.8135832750833545</v>
      </c>
      <c r="AM459" s="3">
        <v>5.7208615973340447E-2</v>
      </c>
      <c r="AN459" s="3">
        <v>0.19799217068806843</v>
      </c>
      <c r="AO459" s="3">
        <v>0.13450464337846041</v>
      </c>
      <c r="AP459" s="3">
        <v>8.4201076050936116E-2</v>
      </c>
      <c r="AQ459" s="3">
        <v>0.80891142463162435</v>
      </c>
      <c r="AR459" s="3">
        <v>4.9008360517904387E-3</v>
      </c>
      <c r="AS459" s="3">
        <v>0.86730212579032395</v>
      </c>
      <c r="AT459" s="3">
        <v>3.1395832352101645E-2</v>
      </c>
    </row>
    <row r="460" spans="15:46" x14ac:dyDescent="0.2">
      <c r="O460" t="s">
        <v>290</v>
      </c>
      <c r="P460" s="64">
        <v>73</v>
      </c>
      <c r="Q460" t="s">
        <v>345</v>
      </c>
      <c r="R460" s="22" t="s">
        <v>331</v>
      </c>
      <c r="S460" s="26">
        <v>44762</v>
      </c>
      <c r="T460" s="69">
        <v>47.966999999999999</v>
      </c>
      <c r="U460" s="69">
        <v>2.0474800000000002</v>
      </c>
      <c r="V460" s="69">
        <v>4.4957000000000003</v>
      </c>
      <c r="W460" s="69">
        <v>6.6840999999999998E-2</v>
      </c>
      <c r="X460" s="69">
        <v>4.4091633000632218</v>
      </c>
      <c r="Y460" s="69">
        <v>2.8942081135205573</v>
      </c>
      <c r="Z460" s="69">
        <v>14.145099999999999</v>
      </c>
      <c r="AA460" s="69">
        <v>0.12184499999999999</v>
      </c>
      <c r="AB460" s="69">
        <v>21.663499999999999</v>
      </c>
      <c r="AC460" s="69">
        <v>0.40722199999999997</v>
      </c>
      <c r="AD460" s="69">
        <f t="shared" si="64"/>
        <v>98.218059413583774</v>
      </c>
      <c r="AF460" s="11">
        <f t="shared" si="65"/>
        <v>0.78240731561832078</v>
      </c>
      <c r="AG460" s="11"/>
      <c r="AH460" s="11">
        <f t="shared" si="66"/>
        <v>0.41305027898422669</v>
      </c>
      <c r="AI460" s="11">
        <f t="shared" si="67"/>
        <v>0.11689327574785913</v>
      </c>
      <c r="AJ460" s="11">
        <f t="shared" si="68"/>
        <v>0.4545928099106844</v>
      </c>
      <c r="AK460" s="11">
        <f t="shared" si="69"/>
        <v>1.5463635357229737E-2</v>
      </c>
      <c r="AL460" s="3">
        <v>1.8124873594527036</v>
      </c>
      <c r="AM460" s="3">
        <v>5.8189411531308653E-2</v>
      </c>
      <c r="AN460" s="3">
        <v>0.20019805089258089</v>
      </c>
      <c r="AO460" s="3">
        <v>0.13931303851408619</v>
      </c>
      <c r="AP460" s="3">
        <v>8.2289492632181244E-2</v>
      </c>
      <c r="AQ460" s="3">
        <v>0.79682569301936934</v>
      </c>
      <c r="AR460" s="3">
        <v>3.8992302522498474E-3</v>
      </c>
      <c r="AS460" s="3">
        <v>0.87696643539256924</v>
      </c>
      <c r="AT460" s="3">
        <v>2.9831288312951232E-2</v>
      </c>
    </row>
    <row r="461" spans="15:46" x14ac:dyDescent="0.2">
      <c r="O461" t="s">
        <v>290</v>
      </c>
      <c r="P461" s="64">
        <v>73</v>
      </c>
      <c r="Q461" t="s">
        <v>345</v>
      </c>
      <c r="R461" s="22" t="s">
        <v>331</v>
      </c>
      <c r="S461" s="26">
        <v>44762</v>
      </c>
      <c r="T461" s="69">
        <v>46.522799999999997</v>
      </c>
      <c r="U461" s="69">
        <v>2.6913800000000001</v>
      </c>
      <c r="V461" s="69">
        <v>5.3834499999999998</v>
      </c>
      <c r="W461" s="69">
        <v>1.4977000000000001E-2</v>
      </c>
      <c r="X461" s="69">
        <v>4.2177056685455865</v>
      </c>
      <c r="Y461" s="69">
        <v>3.862724775852159</v>
      </c>
      <c r="Z461" s="69">
        <v>13.4604</v>
      </c>
      <c r="AA461" s="69">
        <v>0.13122300000000001</v>
      </c>
      <c r="AB461" s="69">
        <v>21.751000000000001</v>
      </c>
      <c r="AC461" s="69">
        <v>0.40625800000000001</v>
      </c>
      <c r="AD461" s="69">
        <f t="shared" si="64"/>
        <v>98.441918444397743</v>
      </c>
      <c r="AF461" s="11">
        <f t="shared" si="65"/>
        <v>0.75723612646569394</v>
      </c>
      <c r="AG461" s="11"/>
      <c r="AH461" s="11">
        <f t="shared" si="66"/>
        <v>0.39578735826356626</v>
      </c>
      <c r="AI461" s="11">
        <f t="shared" si="67"/>
        <v>0.12907821159564939</v>
      </c>
      <c r="AJ461" s="11">
        <f t="shared" si="68"/>
        <v>0.45960021382173472</v>
      </c>
      <c r="AK461" s="11">
        <f t="shared" si="69"/>
        <v>1.5534216319049709E-2</v>
      </c>
      <c r="AL461" s="3">
        <v>1.7623444338821097</v>
      </c>
      <c r="AM461" s="3">
        <v>7.6681718055616258E-2</v>
      </c>
      <c r="AN461" s="3">
        <v>0.24033428116303721</v>
      </c>
      <c r="AO461" s="3">
        <v>0.13359935670561859</v>
      </c>
      <c r="AP461" s="3">
        <v>0.11010344559841871</v>
      </c>
      <c r="AQ461" s="3">
        <v>0.76016486035952857</v>
      </c>
      <c r="AR461" s="3">
        <v>4.2099181111586483E-3</v>
      </c>
      <c r="AS461" s="3">
        <v>0.88272635562137269</v>
      </c>
      <c r="AT461" s="3">
        <v>2.9835630503138671E-2</v>
      </c>
    </row>
    <row r="462" spans="15:46" x14ac:dyDescent="0.2">
      <c r="O462" t="s">
        <v>302</v>
      </c>
      <c r="P462" s="64">
        <v>74</v>
      </c>
      <c r="Q462" t="s">
        <v>303</v>
      </c>
      <c r="R462" s="22" t="s">
        <v>98</v>
      </c>
      <c r="S462" s="26">
        <v>44845</v>
      </c>
      <c r="T462" s="69">
        <v>46.483499999999999</v>
      </c>
      <c r="U462" s="69">
        <v>1.79535</v>
      </c>
      <c r="V462" s="69">
        <v>5.8287800000000001</v>
      </c>
      <c r="W462" s="69">
        <v>5.6550000000000003E-2</v>
      </c>
      <c r="X462" s="69">
        <v>5.3218758516350686</v>
      </c>
      <c r="Y462" s="69">
        <v>6.1451469606986482</v>
      </c>
      <c r="Z462" s="69">
        <v>10.0107</v>
      </c>
      <c r="AA462" s="69">
        <v>0.31881300000000001</v>
      </c>
      <c r="AB462" s="69">
        <v>21.848299999999998</v>
      </c>
      <c r="AC462" s="69">
        <v>1.26814</v>
      </c>
      <c r="AD462" s="69">
        <f t="shared" si="64"/>
        <v>99.077155812333729</v>
      </c>
      <c r="AF462" s="11">
        <f t="shared" si="65"/>
        <v>0.6218862012919929</v>
      </c>
      <c r="AG462" s="11"/>
      <c r="AH462" s="11">
        <f t="shared" si="66"/>
        <v>0.29768863884221747</v>
      </c>
      <c r="AI462" s="11">
        <f t="shared" si="67"/>
        <v>0.18638380632787976</v>
      </c>
      <c r="AJ462" s="11">
        <f t="shared" si="68"/>
        <v>0.4668877780216355</v>
      </c>
      <c r="AK462" s="11">
        <f t="shared" si="69"/>
        <v>4.9039776808267238E-2</v>
      </c>
      <c r="AL462" s="3">
        <v>1.7735625747908459</v>
      </c>
      <c r="AM462" s="3">
        <v>5.1521522542329092E-2</v>
      </c>
      <c r="AN462" s="3">
        <v>0.26209301777644251</v>
      </c>
      <c r="AO462" s="3">
        <v>0.16979135941125992</v>
      </c>
      <c r="AP462" s="3">
        <v>0.17642582909325588</v>
      </c>
      <c r="AQ462" s="3">
        <v>0.56942564094926185</v>
      </c>
      <c r="AR462" s="3">
        <v>1.0302021612429631E-2</v>
      </c>
      <c r="AS462" s="3">
        <v>0.89307362647540567</v>
      </c>
      <c r="AT462" s="3">
        <v>9.3804407348770241E-2</v>
      </c>
    </row>
    <row r="463" spans="15:46" x14ac:dyDescent="0.2">
      <c r="O463" t="s">
        <v>302</v>
      </c>
      <c r="P463" s="64">
        <v>74</v>
      </c>
      <c r="Q463" t="s">
        <v>539</v>
      </c>
      <c r="R463" s="22" t="s">
        <v>355</v>
      </c>
      <c r="S463" s="26">
        <v>44845</v>
      </c>
      <c r="T463" s="69">
        <v>44.268000000000001</v>
      </c>
      <c r="U463" s="69">
        <v>3.5256099999999999</v>
      </c>
      <c r="V463" s="69">
        <v>8.0746800000000007</v>
      </c>
      <c r="W463" s="69">
        <v>0.22394700000000001</v>
      </c>
      <c r="X463" s="69">
        <v>4.1882341219360599</v>
      </c>
      <c r="Y463" s="69">
        <v>3.6331929559361904</v>
      </c>
      <c r="Z463" s="69">
        <v>12.0379</v>
      </c>
      <c r="AA463" s="69">
        <v>9.7207000000000002E-2</v>
      </c>
      <c r="AB463" s="69">
        <v>22.368500000000001</v>
      </c>
      <c r="AC463" s="69">
        <v>0.50448599999999999</v>
      </c>
      <c r="AD463" s="69">
        <f t="shared" si="64"/>
        <v>98.921757077872257</v>
      </c>
      <c r="AF463" s="11">
        <f t="shared" si="65"/>
        <v>0.74212667626697282</v>
      </c>
      <c r="AG463" s="11"/>
      <c r="AH463" s="11">
        <f t="shared" si="66"/>
        <v>0.3647135763214206</v>
      </c>
      <c r="AI463" s="11">
        <f t="shared" si="67"/>
        <v>0.12840331811597114</v>
      </c>
      <c r="AJ463" s="11">
        <f t="shared" si="68"/>
        <v>0.48700688591871671</v>
      </c>
      <c r="AK463" s="11">
        <f t="shared" si="69"/>
        <v>1.9876219643891552E-2</v>
      </c>
      <c r="AL463" s="3">
        <v>1.6761456833487214</v>
      </c>
      <c r="AM463" s="3">
        <v>0.10040330268118328</v>
      </c>
      <c r="AN463" s="3">
        <v>0.36031079572087149</v>
      </c>
      <c r="AO463" s="3">
        <v>0.13260379821789078</v>
      </c>
      <c r="AP463" s="3">
        <v>0.10351243476064044</v>
      </c>
      <c r="AQ463" s="3">
        <v>0.67951253218594632</v>
      </c>
      <c r="AR463" s="3">
        <v>3.1171531599836913E-3</v>
      </c>
      <c r="AS463" s="3">
        <v>0.90736211571947245</v>
      </c>
      <c r="AT463" s="3">
        <v>3.7032184205289607E-2</v>
      </c>
    </row>
    <row r="464" spans="15:46" x14ac:dyDescent="0.2">
      <c r="O464" t="s">
        <v>302</v>
      </c>
      <c r="P464" s="64">
        <v>74</v>
      </c>
      <c r="Q464" t="s">
        <v>304</v>
      </c>
      <c r="R464" s="22" t="s">
        <v>98</v>
      </c>
      <c r="S464" s="26">
        <v>44845</v>
      </c>
      <c r="T464" s="69">
        <v>46.820300000000003</v>
      </c>
      <c r="U464" s="69">
        <v>2.4830100000000002</v>
      </c>
      <c r="V464" s="69">
        <v>6.0534600000000003</v>
      </c>
      <c r="W464" s="69">
        <v>2.2062999999999999E-2</v>
      </c>
      <c r="X464" s="69">
        <v>3.0576670153389887</v>
      </c>
      <c r="Y464" s="69">
        <v>3.9170312144781971</v>
      </c>
      <c r="Z464" s="69">
        <v>13.319699999999999</v>
      </c>
      <c r="AA464" s="69">
        <v>9.8205000000000001E-2</v>
      </c>
      <c r="AB464" s="69">
        <v>22.513999999999999</v>
      </c>
      <c r="AC464" s="69">
        <v>0.54756300000000002</v>
      </c>
      <c r="AD464" s="69">
        <f t="shared" si="64"/>
        <v>98.832999229817176</v>
      </c>
      <c r="AF464" s="11">
        <f t="shared" si="65"/>
        <v>0.78297049680721387</v>
      </c>
      <c r="AG464" s="11"/>
      <c r="AH464" s="11">
        <f t="shared" si="66"/>
        <v>0.39223430326695102</v>
      </c>
      <c r="AI464" s="11">
        <f t="shared" si="67"/>
        <v>0.11036523268507725</v>
      </c>
      <c r="AJ464" s="11">
        <f t="shared" si="68"/>
        <v>0.4764318998538849</v>
      </c>
      <c r="AK464" s="11">
        <f t="shared" si="69"/>
        <v>2.0968564194086874E-2</v>
      </c>
      <c r="AL464" s="3">
        <v>1.7593701305418896</v>
      </c>
      <c r="AM464" s="3">
        <v>7.0176767352112965E-2</v>
      </c>
      <c r="AN464" s="3">
        <v>0.26807529484013443</v>
      </c>
      <c r="AO464" s="3">
        <v>9.607632050373742E-2</v>
      </c>
      <c r="AP464" s="3">
        <v>0.11075472258135406</v>
      </c>
      <c r="AQ464" s="3">
        <v>0.74617783378343561</v>
      </c>
      <c r="AR464" s="3">
        <v>3.1253262687325261E-3</v>
      </c>
      <c r="AS464" s="3">
        <v>0.90635347295554269</v>
      </c>
      <c r="AT464" s="3">
        <v>3.9890131173060471E-2</v>
      </c>
    </row>
    <row r="465" spans="15:46" x14ac:dyDescent="0.2">
      <c r="O465" t="s">
        <v>302</v>
      </c>
      <c r="P465" s="64">
        <v>74</v>
      </c>
      <c r="Q465" t="s">
        <v>540</v>
      </c>
      <c r="R465" s="22" t="s">
        <v>355</v>
      </c>
      <c r="S465" s="26">
        <v>44845</v>
      </c>
      <c r="T465" s="69">
        <v>46.445799999999998</v>
      </c>
      <c r="U465" s="69">
        <v>2.8905099999999999</v>
      </c>
      <c r="V465" s="69">
        <v>5.7907700000000002</v>
      </c>
      <c r="W465" s="69">
        <v>5.13E-3</v>
      </c>
      <c r="X465" s="69">
        <v>4.9388091031348171</v>
      </c>
      <c r="Y465" s="69">
        <v>3.0606259820487196</v>
      </c>
      <c r="Z465" s="69">
        <v>12.735200000000001</v>
      </c>
      <c r="AA465" s="69">
        <v>0.123339</v>
      </c>
      <c r="AB465" s="69">
        <v>22.197800000000001</v>
      </c>
      <c r="AC465" s="69">
        <v>0.420595</v>
      </c>
      <c r="AD465" s="69">
        <f t="shared" si="64"/>
        <v>98.60857908518355</v>
      </c>
      <c r="AF465" s="11">
        <f t="shared" si="65"/>
        <v>0.74692748397356068</v>
      </c>
      <c r="AG465" s="11"/>
      <c r="AH465" s="11">
        <f t="shared" si="66"/>
        <v>0.37881148567201534</v>
      </c>
      <c r="AI465" s="11">
        <f t="shared" si="67"/>
        <v>0.13043233298378723</v>
      </c>
      <c r="AJ465" s="11">
        <f t="shared" si="68"/>
        <v>0.47448702831629275</v>
      </c>
      <c r="AK465" s="11">
        <f t="shared" si="69"/>
        <v>1.6269153027904694E-2</v>
      </c>
      <c r="AL465" s="3">
        <v>1.7599130029454215</v>
      </c>
      <c r="AM465" s="3">
        <v>8.2377972022473794E-2</v>
      </c>
      <c r="AN465" s="3">
        <v>0.2585896634793215</v>
      </c>
      <c r="AO465" s="3">
        <v>0.15648407382862836</v>
      </c>
      <c r="AP465" s="3">
        <v>8.7264421062035913E-2</v>
      </c>
      <c r="AQ465" s="3">
        <v>0.71940822681829875</v>
      </c>
      <c r="AR465" s="3">
        <v>3.958074051345622E-3</v>
      </c>
      <c r="AS465" s="3">
        <v>0.9011075022811148</v>
      </c>
      <c r="AT465" s="3">
        <v>3.0897063511358878E-2</v>
      </c>
    </row>
    <row r="466" spans="15:46" x14ac:dyDescent="0.2">
      <c r="O466" t="s">
        <v>302</v>
      </c>
      <c r="P466" s="64">
        <v>74</v>
      </c>
      <c r="Q466" t="s">
        <v>305</v>
      </c>
      <c r="R466" s="22" t="s">
        <v>98</v>
      </c>
      <c r="S466" s="26">
        <v>44845</v>
      </c>
      <c r="T466" s="69">
        <v>48.0929</v>
      </c>
      <c r="U466" s="69">
        <v>1.9634</v>
      </c>
      <c r="V466" s="69">
        <v>5.3882000000000003</v>
      </c>
      <c r="W466" s="69">
        <v>4.1657E-2</v>
      </c>
      <c r="X466" s="69">
        <v>3.9306461986155816</v>
      </c>
      <c r="Y466" s="69">
        <v>3.6185774018307431</v>
      </c>
      <c r="Z466" s="69">
        <v>13.071300000000001</v>
      </c>
      <c r="AA466" s="69">
        <v>0.18626799999999999</v>
      </c>
      <c r="AB466" s="69">
        <v>22.235900000000001</v>
      </c>
      <c r="AC466" s="69">
        <v>0.75181399999999998</v>
      </c>
      <c r="AD466" s="69">
        <f t="shared" si="64"/>
        <v>99.28066260044632</v>
      </c>
      <c r="AF466" s="11">
        <f t="shared" si="65"/>
        <v>0.76429802297317628</v>
      </c>
      <c r="AG466" s="11"/>
      <c r="AH466" s="11">
        <f t="shared" si="66"/>
        <v>0.38259409006732797</v>
      </c>
      <c r="AI466" s="11">
        <f t="shared" si="67"/>
        <v>0.12108546303305809</v>
      </c>
      <c r="AJ466" s="11">
        <f t="shared" si="68"/>
        <v>0.46770415523946651</v>
      </c>
      <c r="AK466" s="11">
        <f t="shared" si="69"/>
        <v>2.8616291660147484E-2</v>
      </c>
      <c r="AL466" s="3">
        <v>1.8003328803183458</v>
      </c>
      <c r="AM466" s="3">
        <v>5.5280568665669334E-2</v>
      </c>
      <c r="AN466" s="3">
        <v>0.2377090125077326</v>
      </c>
      <c r="AO466" s="3">
        <v>0.12303791226197738</v>
      </c>
      <c r="AP466" s="3">
        <v>0.10192762688217885</v>
      </c>
      <c r="AQ466" s="3">
        <v>0.7294835578973774</v>
      </c>
      <c r="AR466" s="3">
        <v>5.9053934608469302E-3</v>
      </c>
      <c r="AS466" s="3">
        <v>0.89176100746206743</v>
      </c>
      <c r="AT466" s="3">
        <v>5.456204054380423E-2</v>
      </c>
    </row>
    <row r="467" spans="15:46" x14ac:dyDescent="0.2">
      <c r="O467" t="s">
        <v>302</v>
      </c>
      <c r="P467" s="64">
        <v>74</v>
      </c>
      <c r="Q467" t="s">
        <v>541</v>
      </c>
      <c r="R467" s="22" t="s">
        <v>355</v>
      </c>
      <c r="S467" s="26">
        <v>44845</v>
      </c>
      <c r="T467" s="69">
        <v>41.989199999999997</v>
      </c>
      <c r="U467" s="69">
        <v>4.68947</v>
      </c>
      <c r="V467" s="69">
        <v>9.3518000000000008</v>
      </c>
      <c r="W467" s="69">
        <v>3.3759999999999998E-2</v>
      </c>
      <c r="X467" s="69">
        <v>4.0899669708073878</v>
      </c>
      <c r="Y467" s="69">
        <v>4.6706524915223957</v>
      </c>
      <c r="Z467" s="69">
        <v>10.802899999999999</v>
      </c>
      <c r="AA467" s="69">
        <v>0.108305</v>
      </c>
      <c r="AB467" s="69">
        <v>22.289400000000001</v>
      </c>
      <c r="AC467" s="69">
        <v>0.54166899999999996</v>
      </c>
      <c r="AD467" s="69">
        <f t="shared" si="64"/>
        <v>98.567123462329775</v>
      </c>
      <c r="AF467" s="11">
        <f t="shared" si="65"/>
        <v>0.69902077276190089</v>
      </c>
      <c r="AG467" s="11"/>
      <c r="AH467" s="11">
        <f t="shared" si="66"/>
        <v>0.3351005965599162</v>
      </c>
      <c r="AI467" s="11">
        <f t="shared" si="67"/>
        <v>0.14619367440520248</v>
      </c>
      <c r="AJ467" s="11">
        <f t="shared" si="68"/>
        <v>0.4968556860167756</v>
      </c>
      <c r="AK467" s="11">
        <f t="shared" si="69"/>
        <v>2.1850043018105763E-2</v>
      </c>
      <c r="AL467" s="3">
        <v>1.6057349395902687</v>
      </c>
      <c r="AM467" s="3">
        <v>0.13488134462745638</v>
      </c>
      <c r="AN467" s="3">
        <v>0.42146504387994416</v>
      </c>
      <c r="AO467" s="3">
        <v>0.13078538326499833</v>
      </c>
      <c r="AP467" s="3">
        <v>0.13439899206982953</v>
      </c>
      <c r="AQ467" s="3">
        <v>0.61588764338307989</v>
      </c>
      <c r="AR467" s="3">
        <v>3.5077085685036339E-3</v>
      </c>
      <c r="AS467" s="3">
        <v>0.91318034257107361</v>
      </c>
      <c r="AT467" s="3">
        <v>4.0158602044845733E-2</v>
      </c>
    </row>
    <row r="468" spans="15:46" x14ac:dyDescent="0.2">
      <c r="O468" t="s">
        <v>302</v>
      </c>
      <c r="P468" s="64">
        <v>74</v>
      </c>
      <c r="Q468" t="s">
        <v>306</v>
      </c>
      <c r="R468" s="22" t="s">
        <v>98</v>
      </c>
      <c r="S468" s="26">
        <v>44845</v>
      </c>
      <c r="T468" s="69">
        <v>45.491500000000002</v>
      </c>
      <c r="U468" s="69">
        <v>2.91608</v>
      </c>
      <c r="V468" s="69">
        <v>7.0514799999999997</v>
      </c>
      <c r="W468" s="69">
        <v>0.10755099999999999</v>
      </c>
      <c r="X468" s="69">
        <v>3.7717365944657755</v>
      </c>
      <c r="Y468" s="69">
        <v>4.3199572228932519</v>
      </c>
      <c r="Z468" s="69">
        <v>12.017899999999999</v>
      </c>
      <c r="AA468" s="69">
        <v>0.15456600000000001</v>
      </c>
      <c r="AB468" s="69">
        <v>22.515899999999998</v>
      </c>
      <c r="AC468" s="69">
        <v>0.67485600000000001</v>
      </c>
      <c r="AD468" s="69">
        <f t="shared" si="64"/>
        <v>99.021526817359046</v>
      </c>
      <c r="AF468" s="11">
        <f t="shared" si="65"/>
        <v>0.73666920777124978</v>
      </c>
      <c r="AG468" s="11"/>
      <c r="AH468" s="11">
        <f t="shared" si="66"/>
        <v>0.35917719468043613</v>
      </c>
      <c r="AI468" s="11">
        <f t="shared" si="67"/>
        <v>0.13101624284760072</v>
      </c>
      <c r="AJ468" s="11">
        <f t="shared" si="68"/>
        <v>0.48357798411876929</v>
      </c>
      <c r="AK468" s="11">
        <f t="shared" si="69"/>
        <v>2.6228578353193862E-2</v>
      </c>
      <c r="AL468" s="3">
        <v>1.718653972793742</v>
      </c>
      <c r="AM468" s="3">
        <v>8.2860870451567592E-2</v>
      </c>
      <c r="AN468" s="3">
        <v>0.31395583606424615</v>
      </c>
      <c r="AO468" s="3">
        <v>0.11915237302506509</v>
      </c>
      <c r="AP468" s="3">
        <v>0.12280607024123279</v>
      </c>
      <c r="AQ468" s="3">
        <v>0.67687995469862161</v>
      </c>
      <c r="AR468" s="3">
        <v>4.9455078667053429E-3</v>
      </c>
      <c r="AS468" s="3">
        <v>0.9113168899121985</v>
      </c>
      <c r="AT468" s="3">
        <v>4.9428524946620513E-2</v>
      </c>
    </row>
    <row r="469" spans="15:46" x14ac:dyDescent="0.2">
      <c r="O469" t="s">
        <v>302</v>
      </c>
      <c r="P469" s="64">
        <v>74</v>
      </c>
      <c r="Q469" t="s">
        <v>542</v>
      </c>
      <c r="R469" s="22" t="s">
        <v>355</v>
      </c>
      <c r="S469" s="26">
        <v>44845</v>
      </c>
      <c r="T469" s="69">
        <v>42.311100000000003</v>
      </c>
      <c r="U469" s="69">
        <v>4.3621299999999996</v>
      </c>
      <c r="V469" s="69">
        <v>9.2046100000000006</v>
      </c>
      <c r="W469" s="69">
        <v>3.6533999999999997E-2</v>
      </c>
      <c r="X469" s="69">
        <v>4.0124173765227269</v>
      </c>
      <c r="Y469" s="69">
        <v>4.8787602264654533</v>
      </c>
      <c r="Z469" s="69">
        <v>10.9582</v>
      </c>
      <c r="AA469" s="69">
        <v>0.116267</v>
      </c>
      <c r="AB469" s="69">
        <v>22.2087</v>
      </c>
      <c r="AC469" s="69">
        <v>0.54046000000000005</v>
      </c>
      <c r="AD469" s="69">
        <f t="shared" si="64"/>
        <v>98.629178602988191</v>
      </c>
      <c r="AF469" s="11">
        <f t="shared" si="65"/>
        <v>0.69925838634116511</v>
      </c>
      <c r="AG469" s="11"/>
      <c r="AH469" s="11">
        <f t="shared" si="66"/>
        <v>0.33822041752944282</v>
      </c>
      <c r="AI469" s="11">
        <f t="shared" si="67"/>
        <v>0.1475026409629242</v>
      </c>
      <c r="AJ469" s="11">
        <f t="shared" si="68"/>
        <v>0.49258454043319699</v>
      </c>
      <c r="AK469" s="11">
        <f t="shared" si="69"/>
        <v>2.1692401074436041E-2</v>
      </c>
      <c r="AL469" s="3">
        <v>1.6158289274976472</v>
      </c>
      <c r="AM469" s="3">
        <v>0.12529436363015797</v>
      </c>
      <c r="AN469" s="3">
        <v>0.41426338319001527</v>
      </c>
      <c r="AO469" s="3">
        <v>0.12812984969553259</v>
      </c>
      <c r="AP469" s="3">
        <v>0.14019506813136179</v>
      </c>
      <c r="AQ469" s="3">
        <v>0.62388588919260091</v>
      </c>
      <c r="AR469" s="3">
        <v>3.7604192666297448E-3</v>
      </c>
      <c r="AS469" s="3">
        <v>0.90862800730810767</v>
      </c>
      <c r="AT469" s="3">
        <v>4.0014092087947151E-2</v>
      </c>
    </row>
    <row r="470" spans="15:46" x14ac:dyDescent="0.2">
      <c r="O470" t="s">
        <v>302</v>
      </c>
      <c r="P470" s="64">
        <v>74</v>
      </c>
      <c r="Q470" t="s">
        <v>307</v>
      </c>
      <c r="R470" s="22" t="s">
        <v>98</v>
      </c>
      <c r="S470" s="26">
        <v>44845</v>
      </c>
      <c r="T470" s="69">
        <v>45.2804</v>
      </c>
      <c r="U470" s="69">
        <v>2.9302100000000002</v>
      </c>
      <c r="V470" s="69">
        <v>7.2396900000000004</v>
      </c>
      <c r="W470" s="69">
        <v>0.21493599999999999</v>
      </c>
      <c r="X470" s="69">
        <v>3.8806232754152412</v>
      </c>
      <c r="Y470" s="69">
        <v>3.7131833622055685</v>
      </c>
      <c r="Z470" s="69">
        <v>12.539400000000001</v>
      </c>
      <c r="AA470" s="69">
        <v>0.106506</v>
      </c>
      <c r="AB470" s="69">
        <v>22.4162</v>
      </c>
      <c r="AC470" s="69">
        <v>0.50288900000000003</v>
      </c>
      <c r="AD470" s="69">
        <f t="shared" si="64"/>
        <v>98.824037637620805</v>
      </c>
      <c r="AF470" s="11">
        <f t="shared" si="65"/>
        <v>0.75583389930670364</v>
      </c>
      <c r="AG470" s="11"/>
      <c r="AH470" s="11">
        <f t="shared" si="66"/>
        <v>0.37528203599392307</v>
      </c>
      <c r="AI470" s="11">
        <f t="shared" si="67"/>
        <v>0.12304265616858664</v>
      </c>
      <c r="AJ470" s="11">
        <f t="shared" si="68"/>
        <v>0.48210324390254189</v>
      </c>
      <c r="AK470" s="11">
        <f t="shared" si="69"/>
        <v>1.9572063934948435E-2</v>
      </c>
      <c r="AL470" s="3">
        <v>1.7114486220231719</v>
      </c>
      <c r="AM470" s="3">
        <v>8.3299851145093959E-2</v>
      </c>
      <c r="AN470" s="3">
        <v>0.32248066043134893</v>
      </c>
      <c r="AO470" s="3">
        <v>0.12264737205909039</v>
      </c>
      <c r="AP470" s="3">
        <v>0.10560444682326976</v>
      </c>
      <c r="AQ470" s="3">
        <v>0.70657008405277921</v>
      </c>
      <c r="AR470" s="3">
        <v>3.4093094763744478E-3</v>
      </c>
      <c r="AS470" s="3">
        <v>0.90768994221682509</v>
      </c>
      <c r="AT470" s="3">
        <v>3.6849711772046601E-2</v>
      </c>
    </row>
    <row r="471" spans="15:46" x14ac:dyDescent="0.2">
      <c r="O471" t="s">
        <v>302</v>
      </c>
      <c r="P471" s="64">
        <v>74</v>
      </c>
      <c r="Q471" t="s">
        <v>543</v>
      </c>
      <c r="R471" s="22" t="s">
        <v>355</v>
      </c>
      <c r="S471" s="26">
        <v>44845</v>
      </c>
      <c r="T471" s="69">
        <v>41.591000000000001</v>
      </c>
      <c r="U471" s="69">
        <v>5.0274299999999998</v>
      </c>
      <c r="V471" s="69">
        <v>9.6452000000000009</v>
      </c>
      <c r="W471" s="69">
        <v>3.8189999999999999E-3</v>
      </c>
      <c r="X471" s="69">
        <v>4.0810189532242402</v>
      </c>
      <c r="Y471" s="69">
        <v>4.5703689690996594</v>
      </c>
      <c r="Z471" s="69">
        <v>10.6274</v>
      </c>
      <c r="AA471" s="69">
        <v>0.11465500000000001</v>
      </c>
      <c r="AB471" s="69">
        <v>22.1874</v>
      </c>
      <c r="AC471" s="69">
        <v>0.58241699999999996</v>
      </c>
      <c r="AD471" s="69">
        <f t="shared" si="64"/>
        <v>98.430708922323902</v>
      </c>
      <c r="AF471" s="11">
        <f t="shared" si="65"/>
        <v>0.6981055901647526</v>
      </c>
      <c r="AG471" s="11"/>
      <c r="AH471" s="11">
        <f t="shared" si="66"/>
        <v>0.33221063384443528</v>
      </c>
      <c r="AI471" s="11">
        <f t="shared" si="67"/>
        <v>0.14569991801012622</v>
      </c>
      <c r="AJ471" s="11">
        <f t="shared" si="68"/>
        <v>0.49841368341886427</v>
      </c>
      <c r="AK471" s="11">
        <f t="shared" si="69"/>
        <v>2.3675764726574289E-2</v>
      </c>
      <c r="AL471" s="3">
        <v>1.5930615278190954</v>
      </c>
      <c r="AM471" s="3">
        <v>0.14483418746738247</v>
      </c>
      <c r="AN471" s="3">
        <v>0.43538605754236936</v>
      </c>
      <c r="AO471" s="3">
        <v>0.13070883696451047</v>
      </c>
      <c r="AP471" s="3">
        <v>0.13172452714221822</v>
      </c>
      <c r="AQ471" s="3">
        <v>0.60685522010371162</v>
      </c>
      <c r="AR471" s="3">
        <v>3.7193318197112956E-3</v>
      </c>
      <c r="AS471" s="3">
        <v>0.91046136017275148</v>
      </c>
      <c r="AT471" s="3">
        <v>4.3248950968249079E-2</v>
      </c>
    </row>
    <row r="472" spans="15:46" x14ac:dyDescent="0.2">
      <c r="O472" t="s">
        <v>302</v>
      </c>
      <c r="P472" s="64">
        <v>74</v>
      </c>
      <c r="Q472" t="s">
        <v>308</v>
      </c>
      <c r="R472" s="22" t="s">
        <v>98</v>
      </c>
      <c r="S472" s="26">
        <v>44845</v>
      </c>
      <c r="T472" s="69">
        <v>47.5916</v>
      </c>
      <c r="U472" s="69">
        <v>1.61774</v>
      </c>
      <c r="V472" s="69">
        <v>4.9746499999999996</v>
      </c>
      <c r="W472" s="69">
        <v>3.8890000000000001E-2</v>
      </c>
      <c r="X472" s="69">
        <v>5.3003272683661944</v>
      </c>
      <c r="Y472" s="69">
        <v>5.4801037683688412</v>
      </c>
      <c r="Z472" s="69">
        <v>10.571300000000001</v>
      </c>
      <c r="AA472" s="69">
        <v>0.30715300000000001</v>
      </c>
      <c r="AB472" s="69">
        <v>22.049199999999999</v>
      </c>
      <c r="AC472" s="69">
        <v>1.24481</v>
      </c>
      <c r="AD472" s="69">
        <f t="shared" si="64"/>
        <v>99.175774036735035</v>
      </c>
      <c r="AF472" s="11">
        <f t="shared" si="65"/>
        <v>0.64814178526148825</v>
      </c>
      <c r="AG472" s="11"/>
      <c r="AH472" s="11">
        <f t="shared" si="66"/>
        <v>0.31139368737512435</v>
      </c>
      <c r="AI472" s="11">
        <f t="shared" si="67"/>
        <v>0.17418684902079246</v>
      </c>
      <c r="AJ472" s="11">
        <f t="shared" si="68"/>
        <v>0.46673598342115291</v>
      </c>
      <c r="AK472" s="11">
        <f t="shared" si="69"/>
        <v>4.768348018293031E-2</v>
      </c>
      <c r="AL472" s="3">
        <v>1.8081603844474341</v>
      </c>
      <c r="AM472" s="3">
        <v>4.6228226862611514E-2</v>
      </c>
      <c r="AN472" s="3">
        <v>0.22274053971602334</v>
      </c>
      <c r="AO472" s="3">
        <v>0.16838852067713583</v>
      </c>
      <c r="AP472" s="3">
        <v>0.15666703528730333</v>
      </c>
      <c r="AQ472" s="3">
        <v>0.59876984400812827</v>
      </c>
      <c r="AR472" s="3">
        <v>9.8832582922659899E-3</v>
      </c>
      <c r="AS472" s="3">
        <v>0.89747301668771484</v>
      </c>
      <c r="AT472" s="3">
        <v>9.1689174021382824E-2</v>
      </c>
    </row>
    <row r="473" spans="15:46" x14ac:dyDescent="0.2">
      <c r="O473" t="s">
        <v>302</v>
      </c>
      <c r="P473" s="64">
        <v>74</v>
      </c>
      <c r="Q473" t="s">
        <v>544</v>
      </c>
      <c r="R473" s="22" t="s">
        <v>355</v>
      </c>
      <c r="S473" s="26">
        <v>44845</v>
      </c>
      <c r="T473" s="69">
        <v>41.822499999999998</v>
      </c>
      <c r="U473" s="69">
        <v>4.8430799999999996</v>
      </c>
      <c r="V473" s="69">
        <v>9.4912600000000005</v>
      </c>
      <c r="W473" s="69">
        <v>7.7710000000000001E-3</v>
      </c>
      <c r="X473" s="69">
        <v>4.2192021241436857</v>
      </c>
      <c r="Y473" s="69">
        <v>4.6904607710194481</v>
      </c>
      <c r="Z473" s="69">
        <v>10.6906</v>
      </c>
      <c r="AA473" s="69">
        <v>0.11763999999999999</v>
      </c>
      <c r="AB473" s="69">
        <v>22.225899999999999</v>
      </c>
      <c r="AC473" s="69">
        <v>0.54339000000000004</v>
      </c>
      <c r="AD473" s="69">
        <f t="shared" si="64"/>
        <v>98.651803895163127</v>
      </c>
      <c r="AF473" s="11">
        <f t="shared" si="65"/>
        <v>0.69309135494962193</v>
      </c>
      <c r="AG473" s="11"/>
      <c r="AH473" s="11">
        <f t="shared" si="66"/>
        <v>0.33231710702299772</v>
      </c>
      <c r="AI473" s="11">
        <f t="shared" si="67"/>
        <v>0.149231148524434</v>
      </c>
      <c r="AJ473" s="11">
        <f t="shared" si="68"/>
        <v>0.4964860099542574</v>
      </c>
      <c r="AK473" s="11">
        <f t="shared" si="69"/>
        <v>2.1965734498310886E-2</v>
      </c>
      <c r="AL473" s="3">
        <v>1.5991773301431889</v>
      </c>
      <c r="AM473" s="3">
        <v>0.13928365204382523</v>
      </c>
      <c r="AN473" s="3">
        <v>0.42770132738433597</v>
      </c>
      <c r="AO473" s="3">
        <v>0.13490253707398614</v>
      </c>
      <c r="AP473" s="3">
        <v>0.13495355879521206</v>
      </c>
      <c r="AQ473" s="3">
        <v>0.60941563603298465</v>
      </c>
      <c r="AR473" s="3">
        <v>3.8096088808646619E-3</v>
      </c>
      <c r="AS473" s="3">
        <v>0.91047475782465126</v>
      </c>
      <c r="AT473" s="3">
        <v>4.0281591820951361E-2</v>
      </c>
    </row>
    <row r="474" spans="15:46" x14ac:dyDescent="0.2">
      <c r="O474" t="s">
        <v>302</v>
      </c>
      <c r="P474" s="64">
        <v>74</v>
      </c>
      <c r="Q474" t="s">
        <v>309</v>
      </c>
      <c r="R474" s="22" t="s">
        <v>98</v>
      </c>
      <c r="S474" s="26">
        <v>44845</v>
      </c>
      <c r="T474" s="69">
        <v>47.878</v>
      </c>
      <c r="U474" s="69">
        <v>1.4699800000000001</v>
      </c>
      <c r="V474" s="69">
        <v>4.7807500000000003</v>
      </c>
      <c r="W474" s="69">
        <v>6.4698000000000006E-2</v>
      </c>
      <c r="X474" s="69">
        <v>5.7504127865231522</v>
      </c>
      <c r="Y474" s="69">
        <v>5.6289193814900331</v>
      </c>
      <c r="Z474" s="69">
        <v>10.3368</v>
      </c>
      <c r="AA474" s="69">
        <v>0.27067200000000002</v>
      </c>
      <c r="AB474" s="69">
        <v>21.932500000000001</v>
      </c>
      <c r="AC474" s="69">
        <v>1.33911</v>
      </c>
      <c r="AD474" s="69">
        <f t="shared" si="64"/>
        <v>99.451842168013187</v>
      </c>
      <c r="AF474" s="11">
        <f t="shared" si="65"/>
        <v>0.63016872311189465</v>
      </c>
      <c r="AG474" s="11"/>
      <c r="AH474" s="11">
        <f t="shared" si="66"/>
        <v>0.30349289136233226</v>
      </c>
      <c r="AI474" s="11">
        <f t="shared" si="67"/>
        <v>0.182627479234898</v>
      </c>
      <c r="AJ474" s="11">
        <f t="shared" si="68"/>
        <v>0.46275123757682107</v>
      </c>
      <c r="AK474" s="11">
        <f t="shared" si="69"/>
        <v>5.1128391825948624E-2</v>
      </c>
      <c r="AL474" s="3">
        <v>1.8171018984379228</v>
      </c>
      <c r="AM474" s="3">
        <v>4.1961072063586402E-2</v>
      </c>
      <c r="AN474" s="3">
        <v>0.21383038026734263</v>
      </c>
      <c r="AO474" s="3">
        <v>0.18249268222438103</v>
      </c>
      <c r="AP474" s="3">
        <v>0.16074982512397223</v>
      </c>
      <c r="AQ474" s="3">
        <v>0.58486316893873724</v>
      </c>
      <c r="AR474" s="3">
        <v>8.7001222175422336E-3</v>
      </c>
      <c r="AS474" s="3">
        <v>0.89177098687423495</v>
      </c>
      <c r="AT474" s="3">
        <v>9.8529863852281116E-2</v>
      </c>
    </row>
    <row r="475" spans="15:46" x14ac:dyDescent="0.2">
      <c r="O475" t="s">
        <v>302</v>
      </c>
      <c r="P475" s="64">
        <v>74</v>
      </c>
      <c r="Q475" t="s">
        <v>545</v>
      </c>
      <c r="R475" s="22" t="s">
        <v>355</v>
      </c>
      <c r="S475" s="26">
        <v>44845</v>
      </c>
      <c r="T475" s="69">
        <v>46.379899999999999</v>
      </c>
      <c r="U475" s="69">
        <v>2.7822900000000002</v>
      </c>
      <c r="V475" s="69">
        <v>5.81067</v>
      </c>
      <c r="W475" s="69">
        <v>4.8077000000000002E-2</v>
      </c>
      <c r="X475" s="69">
        <v>4.3492681815445913</v>
      </c>
      <c r="Y475" s="69">
        <v>3.7611515865632863</v>
      </c>
      <c r="Z475" s="69">
        <v>13.0398</v>
      </c>
      <c r="AA475" s="69">
        <v>0.12621399999999999</v>
      </c>
      <c r="AB475" s="69">
        <v>22.186</v>
      </c>
      <c r="AC475" s="69">
        <v>0.42153200000000002</v>
      </c>
      <c r="AD475" s="69">
        <f t="shared" si="64"/>
        <v>98.904902768107874</v>
      </c>
      <c r="AF475" s="11">
        <f t="shared" si="65"/>
        <v>0.75037882989219973</v>
      </c>
      <c r="AG475" s="11"/>
      <c r="AH475" s="11">
        <f t="shared" si="66"/>
        <v>0.38419347642695761</v>
      </c>
      <c r="AI475" s="11">
        <f t="shared" si="67"/>
        <v>0.12991839607717495</v>
      </c>
      <c r="AJ475" s="11">
        <f t="shared" si="68"/>
        <v>0.46973736335664373</v>
      </c>
      <c r="AK475" s="11">
        <f t="shared" si="69"/>
        <v>1.615076413922369E-2</v>
      </c>
      <c r="AL475" s="3">
        <v>1.7515088758835216</v>
      </c>
      <c r="AM475" s="3">
        <v>7.9027236827888495E-2</v>
      </c>
      <c r="AN475" s="3">
        <v>0.25860614422617084</v>
      </c>
      <c r="AO475" s="3">
        <v>0.13734152764811164</v>
      </c>
      <c r="AP475" s="3">
        <v>0.10687732380082891</v>
      </c>
      <c r="AQ475" s="3">
        <v>0.73413907926452104</v>
      </c>
      <c r="AR475" s="3">
        <v>4.0367216613794747E-3</v>
      </c>
      <c r="AS475" s="3">
        <v>0.89760127797576783</v>
      </c>
      <c r="AT475" s="3">
        <v>3.0861812711810436E-2</v>
      </c>
    </row>
    <row r="476" spans="15:46" x14ac:dyDescent="0.2">
      <c r="O476" t="s">
        <v>302</v>
      </c>
      <c r="P476" s="64">
        <v>74</v>
      </c>
      <c r="Q476" t="s">
        <v>310</v>
      </c>
      <c r="R476" s="22" t="s">
        <v>98</v>
      </c>
      <c r="S476" s="26">
        <v>44845</v>
      </c>
      <c r="T476" s="69">
        <v>46.196899999999999</v>
      </c>
      <c r="U476" s="69">
        <v>2.5031300000000001</v>
      </c>
      <c r="V476" s="69">
        <v>6.6002099999999997</v>
      </c>
      <c r="W476" s="69">
        <v>0.42263499999999998</v>
      </c>
      <c r="X476" s="69">
        <v>4.3516471860545352</v>
      </c>
      <c r="Y476" s="69">
        <v>2.476087145852131</v>
      </c>
      <c r="Z476" s="69">
        <v>13.055099999999999</v>
      </c>
      <c r="AA476" s="69">
        <v>8.3512000000000003E-2</v>
      </c>
      <c r="AB476" s="69">
        <v>22.546700000000001</v>
      </c>
      <c r="AC476" s="69">
        <v>0.452565</v>
      </c>
      <c r="AD476" s="69">
        <f t="shared" si="64"/>
        <v>98.688486331906674</v>
      </c>
      <c r="AF476" s="11">
        <f t="shared" si="65"/>
        <v>0.77961147169068001</v>
      </c>
      <c r="AG476" s="11"/>
      <c r="AH476" s="11">
        <f t="shared" si="66"/>
        <v>0.38872928317270755</v>
      </c>
      <c r="AI476" s="11">
        <f t="shared" si="67"/>
        <v>0.11130259600202823</v>
      </c>
      <c r="AJ476" s="11">
        <f t="shared" si="68"/>
        <v>0.48244419168115349</v>
      </c>
      <c r="AK476" s="11">
        <f t="shared" si="69"/>
        <v>1.7523929144110693E-2</v>
      </c>
      <c r="AL476" s="3">
        <v>1.7445028304581807</v>
      </c>
      <c r="AM476" s="3">
        <v>7.109419120625407E-2</v>
      </c>
      <c r="AN476" s="3">
        <v>0.29372890851368433</v>
      </c>
      <c r="AO476" s="3">
        <v>0.13740915648846938</v>
      </c>
      <c r="AP476" s="3">
        <v>7.0356944302106109E-2</v>
      </c>
      <c r="AQ476" s="3">
        <v>0.73496037587508556</v>
      </c>
      <c r="AR476" s="3">
        <v>2.6708313743198766E-3</v>
      </c>
      <c r="AS476" s="3">
        <v>0.91214472334773444</v>
      </c>
      <c r="AT476" s="3">
        <v>3.3132038434166046E-2</v>
      </c>
    </row>
    <row r="477" spans="15:46" x14ac:dyDescent="0.2">
      <c r="O477" t="s">
        <v>302</v>
      </c>
      <c r="P477" s="64">
        <v>74</v>
      </c>
      <c r="Q477" t="s">
        <v>546</v>
      </c>
      <c r="R477" s="22" t="s">
        <v>355</v>
      </c>
      <c r="S477" s="26">
        <v>44845</v>
      </c>
      <c r="T477" s="69">
        <v>46.889000000000003</v>
      </c>
      <c r="U477" s="69">
        <v>2.8064</v>
      </c>
      <c r="V477" s="69">
        <v>5.44794</v>
      </c>
      <c r="W477" s="69">
        <v>5.0689999999999997E-3</v>
      </c>
      <c r="X477" s="69">
        <v>4.9858327938312659</v>
      </c>
      <c r="Y477" s="69">
        <v>3.123831116583752</v>
      </c>
      <c r="Z477" s="69">
        <v>12.9908</v>
      </c>
      <c r="AA477" s="69">
        <v>0.138185</v>
      </c>
      <c r="AB477" s="69">
        <v>22.140899999999998</v>
      </c>
      <c r="AC477" s="69">
        <v>0.42260799999999998</v>
      </c>
      <c r="AD477" s="69">
        <f t="shared" si="64"/>
        <v>98.950565910415023</v>
      </c>
      <c r="AF477" s="11">
        <f t="shared" si="65"/>
        <v>0.74814592378761657</v>
      </c>
      <c r="AG477" s="11"/>
      <c r="AH477" s="11">
        <f t="shared" si="66"/>
        <v>0.38317698105688369</v>
      </c>
      <c r="AI477" s="11">
        <f t="shared" si="67"/>
        <v>0.13130725892246226</v>
      </c>
      <c r="AJ477" s="11">
        <f t="shared" si="68"/>
        <v>0.4693056971708473</v>
      </c>
      <c r="AK477" s="11">
        <f t="shared" si="69"/>
        <v>1.6210062849806708E-2</v>
      </c>
      <c r="AL477" s="3">
        <v>1.7700104248186517</v>
      </c>
      <c r="AM477" s="3">
        <v>7.9679443655545162E-2</v>
      </c>
      <c r="AN477" s="3">
        <v>0.2423635261007332</v>
      </c>
      <c r="AO477" s="3">
        <v>0.15737861351101629</v>
      </c>
      <c r="AP477" s="3">
        <v>8.873084123119275E-2</v>
      </c>
      <c r="AQ477" s="3">
        <v>0.73108122028450762</v>
      </c>
      <c r="AR477" s="3">
        <v>4.417784186573584E-3</v>
      </c>
      <c r="AS477" s="3">
        <v>0.89541021182376401</v>
      </c>
      <c r="AT477" s="3">
        <v>3.0927934388015749E-2</v>
      </c>
    </row>
    <row r="478" spans="15:46" x14ac:dyDescent="0.2">
      <c r="O478" t="s">
        <v>302</v>
      </c>
      <c r="P478" s="64">
        <v>74</v>
      </c>
      <c r="Q478" t="s">
        <v>311</v>
      </c>
      <c r="R478" s="22" t="s">
        <v>98</v>
      </c>
      <c r="S478" s="26">
        <v>44845</v>
      </c>
      <c r="T478" s="69">
        <v>46.412300000000002</v>
      </c>
      <c r="U478" s="69">
        <v>2.5164200000000001</v>
      </c>
      <c r="V478" s="69">
        <v>6.9117899999999999</v>
      </c>
      <c r="W478" s="69">
        <v>2.7889999999999998E-3</v>
      </c>
      <c r="X478" s="69">
        <v>4.1977391157825465</v>
      </c>
      <c r="Y478" s="69">
        <v>4.2206287968036547</v>
      </c>
      <c r="Z478" s="69">
        <v>12.116199999999999</v>
      </c>
      <c r="AA478" s="69">
        <v>0.18399099999999999</v>
      </c>
      <c r="AB478" s="69">
        <v>22.218499999999999</v>
      </c>
      <c r="AC478" s="69">
        <v>0.716808</v>
      </c>
      <c r="AD478" s="69">
        <f t="shared" si="64"/>
        <v>99.497165912586198</v>
      </c>
      <c r="AF478" s="11">
        <f t="shared" si="65"/>
        <v>0.72985014194116027</v>
      </c>
      <c r="AG478" s="11"/>
      <c r="AH478" s="11">
        <f t="shared" si="66"/>
        <v>0.36055621376880354</v>
      </c>
      <c r="AI478" s="11">
        <f t="shared" si="67"/>
        <v>0.13656822687786954</v>
      </c>
      <c r="AJ478" s="11">
        <f t="shared" si="68"/>
        <v>0.47513642752342261</v>
      </c>
      <c r="AK478" s="11">
        <f t="shared" si="69"/>
        <v>2.7739131829904281E-2</v>
      </c>
      <c r="AL478" s="3">
        <v>1.7423949824491007</v>
      </c>
      <c r="AM478" s="3">
        <v>7.105399760542469E-2</v>
      </c>
      <c r="AN478" s="3">
        <v>0.30579765339011522</v>
      </c>
      <c r="AO478" s="3">
        <v>0.13177472445360847</v>
      </c>
      <c r="AP478" s="3">
        <v>0.1192265226435494</v>
      </c>
      <c r="AQ478" s="3">
        <v>0.67811731287813104</v>
      </c>
      <c r="AR478" s="3">
        <v>5.8499053678913917E-3</v>
      </c>
      <c r="AS478" s="3">
        <v>0.89361443563776355</v>
      </c>
      <c r="AT478" s="3">
        <v>5.2170465574415403E-2</v>
      </c>
    </row>
    <row r="479" spans="15:46" x14ac:dyDescent="0.2">
      <c r="O479" t="s">
        <v>302</v>
      </c>
      <c r="P479" s="64">
        <v>74</v>
      </c>
      <c r="Q479" t="s">
        <v>547</v>
      </c>
      <c r="R479" s="22" t="s">
        <v>355</v>
      </c>
      <c r="S479" s="26">
        <v>44845</v>
      </c>
      <c r="T479" s="69">
        <v>41.530299999999997</v>
      </c>
      <c r="U479" s="69">
        <v>4.9360900000000001</v>
      </c>
      <c r="V479" s="69">
        <v>9.5213000000000001</v>
      </c>
      <c r="W479" s="69">
        <v>4.0948999999999999E-2</v>
      </c>
      <c r="X479" s="69">
        <v>4.168939269150477</v>
      </c>
      <c r="Y479" s="69">
        <v>4.868534407163259</v>
      </c>
      <c r="Z479" s="69">
        <v>10.700200000000001</v>
      </c>
      <c r="AA479" s="69">
        <v>0.109261</v>
      </c>
      <c r="AB479" s="69">
        <v>22.148599999999998</v>
      </c>
      <c r="AC479" s="69">
        <v>0.53670300000000004</v>
      </c>
      <c r="AD479" s="69">
        <f t="shared" si="64"/>
        <v>98.56087667631374</v>
      </c>
      <c r="AF479" s="11">
        <f t="shared" si="65"/>
        <v>0.6905223860695151</v>
      </c>
      <c r="AG479" s="11"/>
      <c r="AH479" s="11">
        <f t="shared" si="66"/>
        <v>0.33259193187086683</v>
      </c>
      <c r="AI479" s="11">
        <f t="shared" si="67"/>
        <v>0.15099000643346794</v>
      </c>
      <c r="AJ479" s="11">
        <f t="shared" si="68"/>
        <v>0.49472417801287405</v>
      </c>
      <c r="AK479" s="11">
        <f t="shared" si="69"/>
        <v>2.1693883682791237E-2</v>
      </c>
      <c r="AL479" s="3">
        <v>1.5907939679074232</v>
      </c>
      <c r="AM479" s="3">
        <v>0.14220792666482823</v>
      </c>
      <c r="AN479" s="3">
        <v>0.42980870721594761</v>
      </c>
      <c r="AO479" s="3">
        <v>0.13352961208740757</v>
      </c>
      <c r="AP479" s="3">
        <v>0.14032314494441583</v>
      </c>
      <c r="AQ479" s="3">
        <v>0.61103437116393822</v>
      </c>
      <c r="AR479" s="3">
        <v>3.5444820236755206E-3</v>
      </c>
      <c r="AS479" s="3">
        <v>0.90890201488430011</v>
      </c>
      <c r="AT479" s="3">
        <v>3.9855773108064048E-2</v>
      </c>
    </row>
    <row r="480" spans="15:46" x14ac:dyDescent="0.2">
      <c r="O480" t="s">
        <v>302</v>
      </c>
      <c r="P480" s="64">
        <v>74</v>
      </c>
      <c r="Q480" t="s">
        <v>312</v>
      </c>
      <c r="R480" s="22" t="s">
        <v>98</v>
      </c>
      <c r="S480" s="26">
        <v>44845</v>
      </c>
      <c r="T480" s="69">
        <v>49.386499999999998</v>
      </c>
      <c r="U480" s="69">
        <v>0.86246400000000001</v>
      </c>
      <c r="V480" s="69">
        <v>3.2093799999999999</v>
      </c>
      <c r="W480" s="69">
        <v>-1.8E-3</v>
      </c>
      <c r="X480" s="69">
        <v>6.3216513850853682</v>
      </c>
      <c r="Y480" s="69">
        <v>5.7997903501441712</v>
      </c>
      <c r="Z480" s="69">
        <v>10.152100000000001</v>
      </c>
      <c r="AA480" s="69">
        <v>0.51796500000000001</v>
      </c>
      <c r="AB480" s="69">
        <v>21.451899999999998</v>
      </c>
      <c r="AC480" s="69">
        <v>1.5962400000000001</v>
      </c>
      <c r="AD480" s="69">
        <f t="shared" si="64"/>
        <v>99.29619073522953</v>
      </c>
      <c r="AF480" s="11">
        <f t="shared" si="65"/>
        <v>0.61064632066276037</v>
      </c>
      <c r="AG480" s="11"/>
      <c r="AH480" s="11">
        <f t="shared" si="66"/>
        <v>0.29502582291882012</v>
      </c>
      <c r="AI480" s="11">
        <f t="shared" si="67"/>
        <v>0.19666219295036791</v>
      </c>
      <c r="AJ480" s="11">
        <f t="shared" si="68"/>
        <v>0.44798858534671093</v>
      </c>
      <c r="AK480" s="11">
        <f t="shared" si="69"/>
        <v>6.0323398784101048E-2</v>
      </c>
      <c r="AL480" s="3">
        <v>1.8792813816203702</v>
      </c>
      <c r="AM480" s="3">
        <v>2.4684049363322236E-2</v>
      </c>
      <c r="AN480" s="3">
        <v>0.1439245223788512</v>
      </c>
      <c r="AO480" s="3">
        <v>0.20114871206236651</v>
      </c>
      <c r="AP480" s="3">
        <v>0.16606497940676609</v>
      </c>
      <c r="AQ480" s="3">
        <v>0.57592287293731192</v>
      </c>
      <c r="AR480" s="3">
        <v>1.669255118303449E-2</v>
      </c>
      <c r="AS480" s="3">
        <v>0.87452301823421585</v>
      </c>
      <c r="AT480" s="3">
        <v>0.11775791281376136</v>
      </c>
    </row>
    <row r="481" spans="15:46" x14ac:dyDescent="0.2">
      <c r="O481" t="s">
        <v>302</v>
      </c>
      <c r="P481" s="64">
        <v>74</v>
      </c>
      <c r="Q481" t="s">
        <v>548</v>
      </c>
      <c r="R481" s="22" t="s">
        <v>355</v>
      </c>
      <c r="S481" s="26">
        <v>44845</v>
      </c>
      <c r="T481" s="69">
        <v>41.266199999999998</v>
      </c>
      <c r="U481" s="69">
        <v>5.0762600000000004</v>
      </c>
      <c r="V481" s="69">
        <v>9.7746300000000002</v>
      </c>
      <c r="W481" s="69">
        <v>2.1229999999999999E-2</v>
      </c>
      <c r="X481" s="69">
        <v>4.0077152813820769</v>
      </c>
      <c r="Y481" s="69">
        <v>4.908666924259542</v>
      </c>
      <c r="Z481" s="69">
        <v>10.5321</v>
      </c>
      <c r="AA481" s="69">
        <v>0.109858</v>
      </c>
      <c r="AB481" s="69">
        <v>22.2073</v>
      </c>
      <c r="AC481" s="69">
        <v>0.56677100000000002</v>
      </c>
      <c r="AD481" s="69">
        <f t="shared" si="64"/>
        <v>98.470731205641627</v>
      </c>
      <c r="AF481" s="11">
        <f t="shared" si="65"/>
        <v>0.69028859129559506</v>
      </c>
      <c r="AG481" s="11"/>
      <c r="AH481" s="11">
        <f t="shared" si="66"/>
        <v>0.32896870524696509</v>
      </c>
      <c r="AI481" s="11">
        <f t="shared" si="67"/>
        <v>0.1495475400415166</v>
      </c>
      <c r="AJ481" s="11">
        <f t="shared" si="68"/>
        <v>0.49846240924753077</v>
      </c>
      <c r="AK481" s="11">
        <f t="shared" si="69"/>
        <v>2.302134546398759E-2</v>
      </c>
      <c r="AL481" s="3">
        <v>1.5820967712438165</v>
      </c>
      <c r="AM481" s="3">
        <v>0.14637748849239898</v>
      </c>
      <c r="AN481" s="3">
        <v>0.44164059406016148</v>
      </c>
      <c r="AO481" s="3">
        <v>0.12848090220320851</v>
      </c>
      <c r="AP481" s="3">
        <v>0.14160687163971361</v>
      </c>
      <c r="AQ481" s="3">
        <v>0.60197494729725909</v>
      </c>
      <c r="AR481" s="3">
        <v>3.5670483303405307E-3</v>
      </c>
      <c r="AS481" s="3">
        <v>0.91212895862292775</v>
      </c>
      <c r="AT481" s="3">
        <v>4.2126418110173036E-2</v>
      </c>
    </row>
    <row r="482" spans="15:46" x14ac:dyDescent="0.2">
      <c r="O482" t="s">
        <v>302</v>
      </c>
      <c r="P482" s="64">
        <v>74</v>
      </c>
      <c r="Q482" t="s">
        <v>313</v>
      </c>
      <c r="R482" s="22" t="s">
        <v>98</v>
      </c>
      <c r="S482" s="26">
        <v>44845</v>
      </c>
      <c r="T482" s="69">
        <v>45.0244</v>
      </c>
      <c r="U482" s="69">
        <v>2.4530699999999999</v>
      </c>
      <c r="V482" s="69">
        <v>7.0887099999999998</v>
      </c>
      <c r="W482" s="69">
        <v>-7.2000000000000005E-4</v>
      </c>
      <c r="X482" s="69">
        <v>4.8706261880518928</v>
      </c>
      <c r="Y482" s="69">
        <v>6.3380081004174889</v>
      </c>
      <c r="Z482" s="69">
        <v>9.7575599999999998</v>
      </c>
      <c r="AA482" s="69">
        <v>0.27929100000000001</v>
      </c>
      <c r="AB482" s="69">
        <v>21.857600000000001</v>
      </c>
      <c r="AC482" s="69">
        <v>1.18509</v>
      </c>
      <c r="AD482" s="69">
        <f t="shared" si="64"/>
        <v>98.853635288469377</v>
      </c>
      <c r="AF482" s="11">
        <f t="shared" si="65"/>
        <v>0.62195943171643275</v>
      </c>
      <c r="AG482" s="11"/>
      <c r="AH482" s="11">
        <f t="shared" si="66"/>
        <v>0.29483111957625152</v>
      </c>
      <c r="AI482" s="11">
        <f t="shared" si="67"/>
        <v>0.18399886724059553</v>
      </c>
      <c r="AJ482" s="11">
        <f t="shared" si="68"/>
        <v>0.4746042318401163</v>
      </c>
      <c r="AK482" s="11">
        <f t="shared" si="69"/>
        <v>4.6565781343036711E-2</v>
      </c>
      <c r="AL482" s="3">
        <v>1.7223876671690865</v>
      </c>
      <c r="AM482" s="3">
        <v>7.0580508371087911E-2</v>
      </c>
      <c r="AN482" s="3">
        <v>0.3195805027332661</v>
      </c>
      <c r="AO482" s="3">
        <v>0.15580124512018156</v>
      </c>
      <c r="AP482" s="3">
        <v>0.18243911706202237</v>
      </c>
      <c r="AQ482" s="3">
        <v>0.55647938633031724</v>
      </c>
      <c r="AR482" s="3">
        <v>9.0485429872478214E-3</v>
      </c>
      <c r="AS482" s="3">
        <v>0.89579238468364586</v>
      </c>
      <c r="AT482" s="3">
        <v>8.7890645543144588E-2</v>
      </c>
    </row>
    <row r="483" spans="15:46" x14ac:dyDescent="0.2">
      <c r="O483" t="s">
        <v>302</v>
      </c>
      <c r="P483" s="64">
        <v>74</v>
      </c>
      <c r="Q483" t="s">
        <v>549</v>
      </c>
      <c r="R483" s="22" t="s">
        <v>355</v>
      </c>
      <c r="S483" s="26">
        <v>44845</v>
      </c>
      <c r="T483" s="69">
        <v>41.979799999999997</v>
      </c>
      <c r="U483" s="69">
        <v>4.8348699999999996</v>
      </c>
      <c r="V483" s="69">
        <v>9.4070300000000007</v>
      </c>
      <c r="W483" s="69">
        <v>1.0116E-2</v>
      </c>
      <c r="X483" s="69">
        <v>4.43104481640166</v>
      </c>
      <c r="Y483" s="69">
        <v>4.2093763741741057</v>
      </c>
      <c r="Z483" s="69">
        <v>10.687799999999999</v>
      </c>
      <c r="AA483" s="69">
        <v>0.105869</v>
      </c>
      <c r="AB483" s="69">
        <v>22.252500000000001</v>
      </c>
      <c r="AC483" s="69">
        <v>0.53441300000000003</v>
      </c>
      <c r="AD483" s="69">
        <f t="shared" si="64"/>
        <v>98.452819190575752</v>
      </c>
      <c r="AF483" s="11">
        <f t="shared" si="65"/>
        <v>0.69865305189798843</v>
      </c>
      <c r="AG483" s="11"/>
      <c r="AH483" s="11">
        <f t="shared" si="66"/>
        <v>0.33353686812239219</v>
      </c>
      <c r="AI483" s="11">
        <f t="shared" si="67"/>
        <v>0.14573987770923139</v>
      </c>
      <c r="AJ483" s="11">
        <f t="shared" si="68"/>
        <v>0.49903542857081218</v>
      </c>
      <c r="AK483" s="11">
        <f t="shared" si="69"/>
        <v>2.1687825597564256E-2</v>
      </c>
      <c r="AL483" s="3">
        <v>1.6072823226721651</v>
      </c>
      <c r="AM483" s="3">
        <v>0.13922860511823804</v>
      </c>
      <c r="AN483" s="3">
        <v>0.42445770832783974</v>
      </c>
      <c r="AO483" s="3">
        <v>0.14186037291712944</v>
      </c>
      <c r="AP483" s="3">
        <v>0.12126954860025514</v>
      </c>
      <c r="AQ483" s="3">
        <v>0.61004939280674852</v>
      </c>
      <c r="AR483" s="3">
        <v>3.4328857810913185E-3</v>
      </c>
      <c r="AS483" s="3">
        <v>0.91275145054418949</v>
      </c>
      <c r="AT483" s="3">
        <v>3.9667713232342625E-2</v>
      </c>
    </row>
    <row r="484" spans="15:46" x14ac:dyDescent="0.2">
      <c r="O484" t="s">
        <v>302</v>
      </c>
      <c r="P484" s="64">
        <v>74</v>
      </c>
      <c r="Q484" t="s">
        <v>314</v>
      </c>
      <c r="R484" s="22" t="s">
        <v>98</v>
      </c>
      <c r="S484" s="26">
        <v>44845</v>
      </c>
      <c r="T484" s="69">
        <v>46.999400000000001</v>
      </c>
      <c r="U484" s="69">
        <v>1.60825</v>
      </c>
      <c r="V484" s="69">
        <v>5.4350800000000001</v>
      </c>
      <c r="W484" s="69">
        <v>-8.6199999999999992E-3</v>
      </c>
      <c r="X484" s="69">
        <v>5.8437204408152654</v>
      </c>
      <c r="Y484" s="69">
        <v>6.0866444245386937</v>
      </c>
      <c r="Z484" s="69">
        <v>9.6815599999999993</v>
      </c>
      <c r="AA484" s="69">
        <v>0.46745399999999998</v>
      </c>
      <c r="AB484" s="69">
        <v>21.680700000000002</v>
      </c>
      <c r="AC484" s="69">
        <v>1.3528899999999999</v>
      </c>
      <c r="AD484" s="69">
        <f t="shared" si="64"/>
        <v>99.147078865353976</v>
      </c>
      <c r="AF484" s="11">
        <f t="shared" si="65"/>
        <v>0.60391427979160195</v>
      </c>
      <c r="AG484" s="11"/>
      <c r="AH484" s="11">
        <f t="shared" si="66"/>
        <v>0.28783044920213152</v>
      </c>
      <c r="AI484" s="11">
        <f t="shared" si="67"/>
        <v>0.19667252486141287</v>
      </c>
      <c r="AJ484" s="11">
        <f t="shared" si="68"/>
        <v>0.46319273116921106</v>
      </c>
      <c r="AK484" s="11">
        <f t="shared" si="69"/>
        <v>5.2304294767244443E-2</v>
      </c>
      <c r="AL484" s="3">
        <v>1.7945562933139581</v>
      </c>
      <c r="AM484" s="3">
        <v>4.6185983959414485E-2</v>
      </c>
      <c r="AN484" s="3">
        <v>0.24456866128043292</v>
      </c>
      <c r="AO484" s="3">
        <v>0.18657667769732961</v>
      </c>
      <c r="AP484" s="3">
        <v>0.17487386257680793</v>
      </c>
      <c r="AQ484" s="3">
        <v>0.55110581263846592</v>
      </c>
      <c r="AR484" s="3">
        <v>1.5116191765014499E-2</v>
      </c>
      <c r="AS484" s="3">
        <v>0.88687005571107647</v>
      </c>
      <c r="AT484" s="3">
        <v>0.1001464610575004</v>
      </c>
    </row>
    <row r="485" spans="15:46" x14ac:dyDescent="0.2">
      <c r="O485" t="s">
        <v>302</v>
      </c>
      <c r="P485" s="64">
        <v>74</v>
      </c>
      <c r="Q485" t="s">
        <v>550</v>
      </c>
      <c r="R485" s="22" t="s">
        <v>355</v>
      </c>
      <c r="S485" s="26">
        <v>44845</v>
      </c>
      <c r="T485" s="69">
        <v>42.393300000000004</v>
      </c>
      <c r="U485" s="69">
        <v>4.1417999999999999</v>
      </c>
      <c r="V485" s="69">
        <v>9.2760499999999997</v>
      </c>
      <c r="W485" s="69">
        <v>0.191609</v>
      </c>
      <c r="X485" s="69">
        <v>3.9607517979034106</v>
      </c>
      <c r="Y485" s="69">
        <v>4.3936066471315538</v>
      </c>
      <c r="Z485" s="69">
        <v>11.307600000000001</v>
      </c>
      <c r="AA485" s="69">
        <v>0.101109</v>
      </c>
      <c r="AB485" s="69">
        <v>22.113700000000001</v>
      </c>
      <c r="AC485" s="69">
        <v>0.52013799999999999</v>
      </c>
      <c r="AD485" s="69">
        <f t="shared" si="64"/>
        <v>98.399664445034972</v>
      </c>
      <c r="AF485" s="11">
        <f t="shared" si="65"/>
        <v>0.71809217805417969</v>
      </c>
      <c r="AG485" s="11"/>
      <c r="AH485" s="11">
        <f t="shared" si="66"/>
        <v>0.34930374827546895</v>
      </c>
      <c r="AI485" s="11">
        <f t="shared" si="67"/>
        <v>0.13890361230643897</v>
      </c>
      <c r="AJ485" s="11">
        <f t="shared" si="68"/>
        <v>0.49089800090242858</v>
      </c>
      <c r="AK485" s="11">
        <f t="shared" si="69"/>
        <v>2.0894638515663404E-2</v>
      </c>
      <c r="AL485" s="3">
        <v>1.6195974727025537</v>
      </c>
      <c r="AM485" s="3">
        <v>0.11901202848286499</v>
      </c>
      <c r="AN485" s="3">
        <v>0.41764091611390231</v>
      </c>
      <c r="AO485" s="3">
        <v>0.12652916601318634</v>
      </c>
      <c r="AP485" s="3">
        <v>0.12630287526952347</v>
      </c>
      <c r="AQ485" s="3">
        <v>0.64402864011867877</v>
      </c>
      <c r="AR485" s="3">
        <v>3.2714359429038948E-3</v>
      </c>
      <c r="AS485" s="3">
        <v>0.90509298431245011</v>
      </c>
      <c r="AT485" s="3">
        <v>3.8524481043935931E-2</v>
      </c>
    </row>
    <row r="486" spans="15:46" x14ac:dyDescent="0.2">
      <c r="O486" t="s">
        <v>302</v>
      </c>
      <c r="P486" s="64">
        <v>74</v>
      </c>
      <c r="Q486" t="s">
        <v>315</v>
      </c>
      <c r="R486" s="22" t="s">
        <v>98</v>
      </c>
      <c r="S486" s="26">
        <v>44845</v>
      </c>
      <c r="T486" s="69">
        <v>48.558700000000002</v>
      </c>
      <c r="U486" s="69">
        <v>1.78904</v>
      </c>
      <c r="V486" s="69">
        <v>4.4810999999999996</v>
      </c>
      <c r="W486" s="69">
        <v>0.33528999999999998</v>
      </c>
      <c r="X486" s="69">
        <v>4.3420287502239301</v>
      </c>
      <c r="Y486" s="69">
        <v>1.8703746811185848</v>
      </c>
      <c r="Z486" s="69">
        <v>14.232900000000001</v>
      </c>
      <c r="AA486" s="69">
        <v>0.10297199999999999</v>
      </c>
      <c r="AB486" s="69">
        <v>22.6311</v>
      </c>
      <c r="AC486" s="69">
        <v>0.39139200000000002</v>
      </c>
      <c r="AD486" s="69">
        <f t="shared" si="64"/>
        <v>98.734897431342517</v>
      </c>
      <c r="AF486" s="11">
        <f t="shared" si="65"/>
        <v>0.80812117037601339</v>
      </c>
      <c r="AG486" s="11"/>
      <c r="AH486" s="11">
        <f t="shared" si="66"/>
        <v>0.41323197957075802</v>
      </c>
      <c r="AI486" s="11">
        <f t="shared" si="67"/>
        <v>9.9815428906459169E-2</v>
      </c>
      <c r="AJ486" s="11">
        <f t="shared" si="68"/>
        <v>0.47217526260434911</v>
      </c>
      <c r="AK486" s="11">
        <f t="shared" si="69"/>
        <v>1.4777328918433651E-2</v>
      </c>
      <c r="AL486" s="3">
        <v>1.8232297145762713</v>
      </c>
      <c r="AM486" s="3">
        <v>5.0522665758501888E-2</v>
      </c>
      <c r="AN486" s="3">
        <v>0.19828463738777657</v>
      </c>
      <c r="AO486" s="3">
        <v>0.13632332967756397</v>
      </c>
      <c r="AP486" s="3">
        <v>5.2842718581449614E-2</v>
      </c>
      <c r="AQ486" s="3">
        <v>0.79669595970565332</v>
      </c>
      <c r="AR486" s="3">
        <v>3.2744037327863034E-3</v>
      </c>
      <c r="AS486" s="3">
        <v>0.91033642744831944</v>
      </c>
      <c r="AT486" s="3">
        <v>2.849014313167816E-2</v>
      </c>
    </row>
    <row r="487" spans="15:46" x14ac:dyDescent="0.2">
      <c r="O487" t="s">
        <v>302</v>
      </c>
      <c r="P487" s="64">
        <v>74</v>
      </c>
      <c r="Q487" t="s">
        <v>551</v>
      </c>
      <c r="R487" s="22" t="s">
        <v>355</v>
      </c>
      <c r="S487" s="26">
        <v>44845</v>
      </c>
      <c r="T487" s="69">
        <v>41.726999999999997</v>
      </c>
      <c r="U487" s="69">
        <v>4.7052300000000002</v>
      </c>
      <c r="V487" s="69">
        <v>9.4650700000000008</v>
      </c>
      <c r="W487" s="69">
        <v>7.1209999999999996E-2</v>
      </c>
      <c r="X487" s="69">
        <v>4.0080997957446867</v>
      </c>
      <c r="Y487" s="69">
        <v>4.8084583772966658</v>
      </c>
      <c r="Z487" s="69">
        <v>10.8591</v>
      </c>
      <c r="AA487" s="69">
        <v>0.104572</v>
      </c>
      <c r="AB487" s="69">
        <v>22.1388</v>
      </c>
      <c r="AC487" s="69">
        <v>0.53848399999999996</v>
      </c>
      <c r="AD487" s="69">
        <f t="shared" si="64"/>
        <v>98.426024173041355</v>
      </c>
      <c r="AF487" s="11">
        <f t="shared" si="65"/>
        <v>0.69904607326770329</v>
      </c>
      <c r="AG487" s="11"/>
      <c r="AH487" s="11">
        <f t="shared" si="66"/>
        <v>0.33720633254667709</v>
      </c>
      <c r="AI487" s="11">
        <f t="shared" si="67"/>
        <v>0.14701908816509415</v>
      </c>
      <c r="AJ487" s="11">
        <f t="shared" si="68"/>
        <v>0.4940296418329525</v>
      </c>
      <c r="AK487" s="11">
        <f t="shared" si="69"/>
        <v>2.1744937455276305E-2</v>
      </c>
      <c r="AL487" s="3">
        <v>1.598282931604657</v>
      </c>
      <c r="AM487" s="3">
        <v>0.13555302847875261</v>
      </c>
      <c r="AN487" s="3">
        <v>0.42725821598765612</v>
      </c>
      <c r="AO487" s="3">
        <v>0.12837432631845447</v>
      </c>
      <c r="AP487" s="3">
        <v>0.13858765924548541</v>
      </c>
      <c r="AQ487" s="3">
        <v>0.62009068878580131</v>
      </c>
      <c r="AR487" s="3">
        <v>3.3922718915731639E-3</v>
      </c>
      <c r="AS487" s="3">
        <v>0.90847398556014181</v>
      </c>
      <c r="AT487" s="3">
        <v>3.9986892127478017E-2</v>
      </c>
    </row>
    <row r="488" spans="15:46" x14ac:dyDescent="0.2">
      <c r="O488" t="s">
        <v>302</v>
      </c>
      <c r="P488" s="64">
        <v>74</v>
      </c>
      <c r="Q488" t="s">
        <v>316</v>
      </c>
      <c r="R488" s="22" t="s">
        <v>98</v>
      </c>
      <c r="S488" s="26">
        <v>44845</v>
      </c>
      <c r="T488" s="69">
        <v>47.189300000000003</v>
      </c>
      <c r="U488" s="69">
        <v>2.3115999999999999</v>
      </c>
      <c r="V488" s="69">
        <v>5.6179199999999998</v>
      </c>
      <c r="W488" s="69">
        <v>0.14877599999999999</v>
      </c>
      <c r="X488" s="69">
        <v>3.9532907819224739</v>
      </c>
      <c r="Y488" s="69">
        <v>3.6048369682310377</v>
      </c>
      <c r="Z488" s="69">
        <v>12.579599999999999</v>
      </c>
      <c r="AA488" s="69">
        <v>0.19058900000000001</v>
      </c>
      <c r="AB488" s="69">
        <v>22.506699999999999</v>
      </c>
      <c r="AC488" s="69">
        <v>0.76024099999999994</v>
      </c>
      <c r="AD488" s="69">
        <f t="shared" si="64"/>
        <v>98.862853750153505</v>
      </c>
      <c r="AF488" s="11">
        <f t="shared" si="65"/>
        <v>0.75705810439884735</v>
      </c>
      <c r="AG488" s="11"/>
      <c r="AH488" s="11">
        <f t="shared" si="66"/>
        <v>0.37122189545071604</v>
      </c>
      <c r="AI488" s="11">
        <f t="shared" si="67"/>
        <v>0.12232111816574234</v>
      </c>
      <c r="AJ488" s="11">
        <f t="shared" si="68"/>
        <v>0.47728261484210549</v>
      </c>
      <c r="AK488" s="11">
        <f t="shared" si="69"/>
        <v>2.9174371541436123E-2</v>
      </c>
      <c r="AL488" s="3">
        <v>1.7795860226096487</v>
      </c>
      <c r="AM488" s="3">
        <v>6.5566198544323898E-2</v>
      </c>
      <c r="AN488" s="3">
        <v>0.24967846993455961</v>
      </c>
      <c r="AO488" s="3">
        <v>0.12466293922576339</v>
      </c>
      <c r="AP488" s="3">
        <v>0.10229237871094854</v>
      </c>
      <c r="AQ488" s="3">
        <v>0.70724056200864571</v>
      </c>
      <c r="AR488" s="3">
        <v>6.0871222243933393E-3</v>
      </c>
      <c r="AS488" s="3">
        <v>0.90930418947419211</v>
      </c>
      <c r="AT488" s="3">
        <v>5.5582117267524232E-2</v>
      </c>
    </row>
    <row r="489" spans="15:46" x14ac:dyDescent="0.2">
      <c r="O489" t="s">
        <v>302</v>
      </c>
      <c r="P489" s="64">
        <v>74</v>
      </c>
      <c r="Q489" t="s">
        <v>552</v>
      </c>
      <c r="R489" s="22" t="s">
        <v>355</v>
      </c>
      <c r="S489" s="26">
        <v>44845</v>
      </c>
      <c r="T489" s="69">
        <v>42.636400000000002</v>
      </c>
      <c r="U489" s="69">
        <v>1.8707100000000001</v>
      </c>
      <c r="V489" s="69">
        <v>10.669499999999999</v>
      </c>
      <c r="W489" s="69">
        <v>3.1029999999999999E-3</v>
      </c>
      <c r="X489" s="69">
        <v>0</v>
      </c>
      <c r="Y489" s="69">
        <v>7.0053791565762005</v>
      </c>
      <c r="Z489" s="69">
        <v>8.4556400000000007</v>
      </c>
      <c r="AA489" s="69">
        <v>0.152946</v>
      </c>
      <c r="AB489" s="69">
        <v>24.0137</v>
      </c>
      <c r="AC489" s="69">
        <v>2.5184899999999999</v>
      </c>
      <c r="AD489" s="69">
        <f t="shared" si="64"/>
        <v>97.325868156576206</v>
      </c>
      <c r="AF489" s="11">
        <f t="shared" si="65"/>
        <v>0.70513905575337366</v>
      </c>
      <c r="AG489" s="11"/>
      <c r="AH489" s="11">
        <f t="shared" si="66"/>
        <v>0.25929539953981712</v>
      </c>
      <c r="AI489" s="11">
        <f t="shared" si="67"/>
        <v>0.11109136849931221</v>
      </c>
      <c r="AJ489" s="11">
        <f t="shared" si="68"/>
        <v>0.52918125130826899</v>
      </c>
      <c r="AK489" s="11">
        <f t="shared" si="69"/>
        <v>0.10043198065260174</v>
      </c>
      <c r="AL489" s="3">
        <v>1.6206454368910828</v>
      </c>
      <c r="AM489" s="3">
        <v>5.3481775715898489E-2</v>
      </c>
      <c r="AN489" s="3">
        <v>0.4779490947849655</v>
      </c>
      <c r="AO489" s="3">
        <v>0</v>
      </c>
      <c r="AP489" s="3">
        <v>0.20036475394768005</v>
      </c>
      <c r="AQ489" s="3">
        <v>0.47915811219389953</v>
      </c>
      <c r="AR489" s="3">
        <v>4.9236179464510312E-3</v>
      </c>
      <c r="AS489" s="3">
        <v>0.97788657197652684</v>
      </c>
      <c r="AT489" s="3">
        <v>0.18559063654349642</v>
      </c>
    </row>
    <row r="490" spans="15:46" x14ac:dyDescent="0.2">
      <c r="O490" t="s">
        <v>302</v>
      </c>
      <c r="P490" s="64">
        <v>74</v>
      </c>
      <c r="Q490" t="s">
        <v>317</v>
      </c>
      <c r="R490" s="22" t="s">
        <v>98</v>
      </c>
      <c r="S490" s="26">
        <v>44845</v>
      </c>
      <c r="T490" s="69">
        <v>45.1297</v>
      </c>
      <c r="U490" s="69">
        <v>3.1126299999999998</v>
      </c>
      <c r="V490" s="69">
        <v>7.3920700000000004</v>
      </c>
      <c r="W490" s="69">
        <v>8.1539999999999998E-3</v>
      </c>
      <c r="X490" s="69">
        <v>3.8454523023982339</v>
      </c>
      <c r="Y490" s="69">
        <v>4.7060961908839669</v>
      </c>
      <c r="Z490" s="69">
        <v>11.4857</v>
      </c>
      <c r="AA490" s="69">
        <v>0.151508</v>
      </c>
      <c r="AB490" s="69">
        <v>22.349</v>
      </c>
      <c r="AC490" s="69">
        <v>0.79438399999999998</v>
      </c>
      <c r="AD490" s="69">
        <f t="shared" si="64"/>
        <v>98.9746944932822</v>
      </c>
      <c r="AF490" s="11">
        <f t="shared" si="65"/>
        <v>0.71705508876542368</v>
      </c>
      <c r="AG490" s="11"/>
      <c r="AH490" s="11">
        <f t="shared" si="66"/>
        <v>0.34598260712942941</v>
      </c>
      <c r="AI490" s="11">
        <f t="shared" si="67"/>
        <v>0.13911497525120997</v>
      </c>
      <c r="AJ490" s="11">
        <f t="shared" si="68"/>
        <v>0.48378448353176651</v>
      </c>
      <c r="AK490" s="11">
        <f t="shared" si="69"/>
        <v>3.1117934087594078E-2</v>
      </c>
      <c r="AL490" s="3">
        <v>1.7082681705821554</v>
      </c>
      <c r="AM490" s="3">
        <v>8.8616168626493089E-2</v>
      </c>
      <c r="AN490" s="3">
        <v>0.32975376745141155</v>
      </c>
      <c r="AO490" s="3">
        <v>0.12171502224829348</v>
      </c>
      <c r="AP490" s="3">
        <v>0.13404067337169087</v>
      </c>
      <c r="AQ490" s="3">
        <v>0.64815063195467659</v>
      </c>
      <c r="AR490" s="3">
        <v>4.8569978085612284E-3</v>
      </c>
      <c r="AS490" s="3">
        <v>0.90630341603755515</v>
      </c>
      <c r="AT490" s="3">
        <v>5.8295151919162701E-2</v>
      </c>
    </row>
    <row r="491" spans="15:46" x14ac:dyDescent="0.2">
      <c r="O491" t="s">
        <v>302</v>
      </c>
      <c r="P491" s="64">
        <v>74</v>
      </c>
      <c r="Q491" t="s">
        <v>553</v>
      </c>
      <c r="R491" s="22" t="s">
        <v>355</v>
      </c>
      <c r="S491" s="26">
        <v>44845</v>
      </c>
      <c r="T491" s="69">
        <v>40.290300000000002</v>
      </c>
      <c r="U491" s="69">
        <v>5.50312</v>
      </c>
      <c r="V491" s="69">
        <v>10.558199999999999</v>
      </c>
      <c r="W491" s="69">
        <v>1.6683E-2</v>
      </c>
      <c r="X491" s="69">
        <v>3.9466586229073624</v>
      </c>
      <c r="Y491" s="69">
        <v>5.4008906889904189</v>
      </c>
      <c r="Z491" s="69">
        <v>10.2356</v>
      </c>
      <c r="AA491" s="69">
        <v>0.10387</v>
      </c>
      <c r="AB491" s="69">
        <v>22.137899999999998</v>
      </c>
      <c r="AC491" s="69">
        <v>0.54275300000000004</v>
      </c>
      <c r="AD491" s="69">
        <f t="shared" si="64"/>
        <v>98.735975311897803</v>
      </c>
      <c r="AF491" s="11">
        <f t="shared" si="65"/>
        <v>0.67449413721116869</v>
      </c>
      <c r="AG491" s="11"/>
      <c r="AH491" s="11">
        <f t="shared" si="66"/>
        <v>0.32138210341175982</v>
      </c>
      <c r="AI491" s="11">
        <f t="shared" si="67"/>
        <v>0.15694934801921265</v>
      </c>
      <c r="AJ491" s="11">
        <f t="shared" si="68"/>
        <v>0.49950730710443347</v>
      </c>
      <c r="AK491" s="11">
        <f t="shared" si="69"/>
        <v>2.2161241464594097E-2</v>
      </c>
      <c r="AL491" s="3">
        <v>1.5443873323796689</v>
      </c>
      <c r="AM491" s="3">
        <v>0.15865602911259288</v>
      </c>
      <c r="AN491" s="3">
        <v>0.47695313404516332</v>
      </c>
      <c r="AO491" s="3">
        <v>0.12649939359921492</v>
      </c>
      <c r="AP491" s="3">
        <v>0.15577699283909482</v>
      </c>
      <c r="AQ491" s="3">
        <v>0.58491655448095659</v>
      </c>
      <c r="AR491" s="3">
        <v>3.3719769797735909E-3</v>
      </c>
      <c r="AS491" s="3">
        <v>0.90910504943473269</v>
      </c>
      <c r="AT491" s="3">
        <v>4.0333537128802589E-2</v>
      </c>
    </row>
    <row r="492" spans="15:46" x14ac:dyDescent="0.2">
      <c r="O492" t="s">
        <v>302</v>
      </c>
      <c r="P492" s="64">
        <v>74</v>
      </c>
      <c r="Q492" t="s">
        <v>346</v>
      </c>
      <c r="R492" s="22" t="s">
        <v>331</v>
      </c>
      <c r="S492" s="26">
        <v>44845</v>
      </c>
      <c r="T492" s="69">
        <v>38.481499999999997</v>
      </c>
      <c r="U492" s="69">
        <v>7.5066999999999995E-2</v>
      </c>
      <c r="V492" s="69">
        <v>1.3788999999999999E-2</v>
      </c>
      <c r="W492" s="69">
        <v>-2.66E-3</v>
      </c>
      <c r="X492" s="69">
        <v>0</v>
      </c>
      <c r="Y492" s="69">
        <v>19.625312025052192</v>
      </c>
      <c r="Z492" s="69">
        <v>42.055399999999999</v>
      </c>
      <c r="AA492" s="69">
        <v>0.36810900000000002</v>
      </c>
      <c r="AB492" s="69">
        <v>0.36909700000000001</v>
      </c>
      <c r="AC492" s="69">
        <v>2.7276000000000002E-2</v>
      </c>
      <c r="AD492" s="69">
        <f t="shared" si="64"/>
        <v>101.01289002505219</v>
      </c>
      <c r="AF492" s="11">
        <f t="shared" si="65"/>
        <v>0.80936716558321553</v>
      </c>
      <c r="AG492" s="11"/>
      <c r="AH492" s="11">
        <f t="shared" si="66"/>
        <v>0.80150301817119929</v>
      </c>
      <c r="AI492" s="11">
        <f t="shared" si="67"/>
        <v>0.19276598294321615</v>
      </c>
      <c r="AJ492" s="11">
        <f t="shared" si="68"/>
        <v>5.0549975628263509E-3</v>
      </c>
      <c r="AK492" s="11">
        <f t="shared" si="69"/>
        <v>6.760013227582049E-4</v>
      </c>
      <c r="AL492" s="3">
        <v>1.3181025122793557</v>
      </c>
      <c r="AM492" s="3">
        <v>1.9339183005826408E-3</v>
      </c>
      <c r="AN492" s="3">
        <v>5.5662160576727064E-4</v>
      </c>
      <c r="AO492" s="3">
        <v>0</v>
      </c>
      <c r="AP492" s="3">
        <v>0.50581996189724066</v>
      </c>
      <c r="AQ492" s="3">
        <v>2.147552755582038</v>
      </c>
      <c r="AR492" s="3">
        <v>1.0678552103064395E-2</v>
      </c>
      <c r="AS492" s="3">
        <v>1.354439559102125E-2</v>
      </c>
      <c r="AT492" s="3">
        <v>1.8112826409299875E-3</v>
      </c>
    </row>
    <row r="493" spans="15:46" x14ac:dyDescent="0.2">
      <c r="O493" t="s">
        <v>302</v>
      </c>
      <c r="P493" s="64">
        <v>74</v>
      </c>
      <c r="Q493" t="s">
        <v>346</v>
      </c>
      <c r="R493" s="22" t="s">
        <v>331</v>
      </c>
      <c r="S493" s="26">
        <v>44845</v>
      </c>
      <c r="T493" s="69">
        <v>37.8095</v>
      </c>
      <c r="U493" s="69">
        <v>0.11497300000000001</v>
      </c>
      <c r="V493" s="69">
        <v>3.4437000000000002E-2</v>
      </c>
      <c r="W493" s="69">
        <v>9.9410000000000002E-3</v>
      </c>
      <c r="X493" s="69">
        <v>0</v>
      </c>
      <c r="Y493" s="69">
        <v>22.876564864300626</v>
      </c>
      <c r="Z493" s="69">
        <v>39.277000000000001</v>
      </c>
      <c r="AA493" s="69">
        <v>0.33917999999999998</v>
      </c>
      <c r="AB493" s="69">
        <v>0.479661</v>
      </c>
      <c r="AC493" s="69">
        <v>4.3499000000000003E-2</v>
      </c>
      <c r="AD493" s="69">
        <f t="shared" si="64"/>
        <v>100.98475586430061</v>
      </c>
      <c r="AF493" s="11">
        <f t="shared" si="65"/>
        <v>0.77281269031904587</v>
      </c>
      <c r="AG493" s="11"/>
      <c r="AH493" s="11">
        <f t="shared" si="66"/>
        <v>0.76388562644254254</v>
      </c>
      <c r="AI493" s="11">
        <f t="shared" si="67"/>
        <v>0.22831041471590177</v>
      </c>
      <c r="AJ493" s="11">
        <f t="shared" si="68"/>
        <v>6.703806639187411E-3</v>
      </c>
      <c r="AK493" s="11">
        <f t="shared" si="69"/>
        <v>1.1001522023681904E-3</v>
      </c>
      <c r="AL493" s="3">
        <v>1.3198119980675367</v>
      </c>
      <c r="AM493" s="3">
        <v>3.0185534423832023E-3</v>
      </c>
      <c r="AN493" s="3">
        <v>1.4166629676683202E-3</v>
      </c>
      <c r="AO493" s="3">
        <v>0</v>
      </c>
      <c r="AP493" s="3">
        <v>0.60087501806767263</v>
      </c>
      <c r="AQ493" s="3">
        <v>2.0439690927741658</v>
      </c>
      <c r="AR493" s="3">
        <v>1.0027210072178609E-2</v>
      </c>
      <c r="AS493" s="3">
        <v>1.7937729288409355E-2</v>
      </c>
      <c r="AT493" s="3">
        <v>2.943735319985302E-3</v>
      </c>
    </row>
    <row r="494" spans="15:46" x14ac:dyDescent="0.2">
      <c r="O494" t="s">
        <v>302</v>
      </c>
      <c r="P494" s="64">
        <v>74</v>
      </c>
      <c r="Q494" t="s">
        <v>346</v>
      </c>
      <c r="R494" s="22" t="s">
        <v>331</v>
      </c>
      <c r="S494" s="26">
        <v>44845</v>
      </c>
      <c r="T494" s="69">
        <v>42.045900000000003</v>
      </c>
      <c r="U494" s="69">
        <v>4.7921800000000001</v>
      </c>
      <c r="V494" s="69">
        <v>9.3296799999999998</v>
      </c>
      <c r="W494" s="69">
        <v>9.7169999999999999E-3</v>
      </c>
      <c r="X494" s="69">
        <v>4.3923684993851264</v>
      </c>
      <c r="Y494" s="69">
        <v>4.4577752437939395</v>
      </c>
      <c r="Z494" s="69">
        <v>10.795</v>
      </c>
      <c r="AA494" s="69">
        <v>0.110821</v>
      </c>
      <c r="AB494" s="69">
        <v>22.0945</v>
      </c>
      <c r="AC494" s="69">
        <v>0.55263300000000004</v>
      </c>
      <c r="AD494" s="69">
        <f t="shared" si="64"/>
        <v>98.580574743179071</v>
      </c>
      <c r="AF494" s="11">
        <f t="shared" si="65"/>
        <v>0.69606530017734547</v>
      </c>
      <c r="AG494" s="11"/>
      <c r="AH494" s="11">
        <f t="shared" si="66"/>
        <v>0.33558528329091047</v>
      </c>
      <c r="AI494" s="11">
        <f t="shared" si="67"/>
        <v>0.14848936106815874</v>
      </c>
      <c r="AJ494" s="11">
        <f t="shared" si="68"/>
        <v>0.49358446178479581</v>
      </c>
      <c r="AK494" s="11">
        <f t="shared" si="69"/>
        <v>2.2340893856134924E-2</v>
      </c>
      <c r="AL494" s="3">
        <v>1.6078513884147334</v>
      </c>
      <c r="AM494" s="3">
        <v>0.1378311063037139</v>
      </c>
      <c r="AN494" s="3">
        <v>0.42045458510445993</v>
      </c>
      <c r="AO494" s="3">
        <v>0.1404507852740918</v>
      </c>
      <c r="AP494" s="3">
        <v>0.1282692687095246</v>
      </c>
      <c r="AQ494" s="3">
        <v>0.61541740758432628</v>
      </c>
      <c r="AR494" s="3">
        <v>3.5890793200679546E-3</v>
      </c>
      <c r="AS494" s="3">
        <v>0.90516624244270472</v>
      </c>
      <c r="AT494" s="3">
        <v>4.0970136846378076E-2</v>
      </c>
    </row>
    <row r="495" spans="15:46" x14ac:dyDescent="0.2">
      <c r="O495" t="s">
        <v>302</v>
      </c>
      <c r="P495" s="64">
        <v>74</v>
      </c>
      <c r="Q495" t="s">
        <v>346</v>
      </c>
      <c r="R495" s="22" t="s">
        <v>331</v>
      </c>
      <c r="S495" s="26">
        <v>44845</v>
      </c>
      <c r="T495" s="69">
        <v>45.550899999999999</v>
      </c>
      <c r="U495" s="69">
        <v>3.6513300000000002</v>
      </c>
      <c r="V495" s="69">
        <v>10.237500000000001</v>
      </c>
      <c r="W495" s="69">
        <v>6.4999999999999997E-3</v>
      </c>
      <c r="X495" s="69">
        <v>5.8055840849299969</v>
      </c>
      <c r="Y495" s="69">
        <v>2.7919367423627603</v>
      </c>
      <c r="Z495" s="69">
        <v>10.6137</v>
      </c>
      <c r="AA495" s="69">
        <v>0.154395</v>
      </c>
      <c r="AB495" s="69">
        <v>20.43</v>
      </c>
      <c r="AC495" s="69">
        <v>1.44865</v>
      </c>
      <c r="AD495" s="69">
        <f t="shared" si="64"/>
        <v>100.69049582729276</v>
      </c>
      <c r="AF495" s="11">
        <f t="shared" si="65"/>
        <v>0.69465175386890665</v>
      </c>
      <c r="AG495" s="11"/>
      <c r="AH495" s="11">
        <f t="shared" si="66"/>
        <v>0.3323838246000631</v>
      </c>
      <c r="AI495" s="11">
        <f t="shared" si="67"/>
        <v>0.1488527978995442</v>
      </c>
      <c r="AJ495" s="11">
        <f t="shared" si="68"/>
        <v>0.45976772437719904</v>
      </c>
      <c r="AK495" s="11">
        <f t="shared" si="69"/>
        <v>5.8995653123193659E-2</v>
      </c>
      <c r="AL495" s="3">
        <v>1.687586142827487</v>
      </c>
      <c r="AM495" s="3">
        <v>0.10174473420719908</v>
      </c>
      <c r="AN495" s="3">
        <v>0.4469850481451717</v>
      </c>
      <c r="AO495" s="3">
        <v>0.17985315450023373</v>
      </c>
      <c r="AP495" s="3">
        <v>7.7831743887523036E-2</v>
      </c>
      <c r="AQ495" s="3">
        <v>0.58622005817494272</v>
      </c>
      <c r="AR495" s="3">
        <v>4.8444107600904996E-3</v>
      </c>
      <c r="AS495" s="3">
        <v>0.81088501360036258</v>
      </c>
      <c r="AT495" s="3">
        <v>0.10404969389698986</v>
      </c>
    </row>
    <row r="496" spans="15:46" x14ac:dyDescent="0.2">
      <c r="O496" t="s">
        <v>302</v>
      </c>
      <c r="P496" s="64">
        <v>74</v>
      </c>
      <c r="Q496" t="s">
        <v>346</v>
      </c>
      <c r="R496" s="22" t="s">
        <v>331</v>
      </c>
      <c r="S496" s="26">
        <v>44845</v>
      </c>
      <c r="T496" s="69">
        <v>45.5974</v>
      </c>
      <c r="U496" s="69">
        <v>3.45139</v>
      </c>
      <c r="V496" s="69">
        <v>6.61097</v>
      </c>
      <c r="W496" s="69">
        <v>1.0383999999999999E-2</v>
      </c>
      <c r="X496" s="69">
        <v>4.794956723620535</v>
      </c>
      <c r="Y496" s="69">
        <v>3.6122758977385989</v>
      </c>
      <c r="Z496" s="69">
        <v>12.6119</v>
      </c>
      <c r="AA496" s="69">
        <v>0.123885</v>
      </c>
      <c r="AB496" s="69">
        <v>21.9587</v>
      </c>
      <c r="AC496" s="69">
        <v>0.458175</v>
      </c>
      <c r="AD496" s="69">
        <f t="shared" si="64"/>
        <v>99.230036621359133</v>
      </c>
      <c r="AF496" s="11">
        <f t="shared" si="65"/>
        <v>0.73648009411288351</v>
      </c>
      <c r="AG496" s="11"/>
      <c r="AH496" s="11">
        <f t="shared" si="66"/>
        <v>0.37568245014489399</v>
      </c>
      <c r="AI496" s="11">
        <f t="shared" si="67"/>
        <v>0.13651931315212618</v>
      </c>
      <c r="AJ496" s="11">
        <f t="shared" si="68"/>
        <v>0.47004999855454643</v>
      </c>
      <c r="AK496" s="11">
        <f t="shared" si="69"/>
        <v>1.7748238148433432E-2</v>
      </c>
      <c r="AL496" s="3">
        <v>1.72013623000176</v>
      </c>
      <c r="AM496" s="3">
        <v>9.7928402034119552E-2</v>
      </c>
      <c r="AN496" s="3">
        <v>0.2939124905282236</v>
      </c>
      <c r="AO496" s="3">
        <v>0.15125530198174303</v>
      </c>
      <c r="AP496" s="3">
        <v>0.10253824400761563</v>
      </c>
      <c r="AQ496" s="3">
        <v>0.70929706052473029</v>
      </c>
      <c r="AR496" s="3">
        <v>3.9580404536907346E-3</v>
      </c>
      <c r="AS496" s="3">
        <v>0.88746515080969357</v>
      </c>
      <c r="AT496" s="3">
        <v>3.3509079658422827E-2</v>
      </c>
    </row>
    <row r="497" spans="15:46" x14ac:dyDescent="0.2">
      <c r="O497" t="s">
        <v>302</v>
      </c>
      <c r="P497" s="64">
        <v>74</v>
      </c>
      <c r="Q497" t="s">
        <v>346</v>
      </c>
      <c r="R497" s="22" t="s">
        <v>331</v>
      </c>
      <c r="S497" s="26">
        <v>44845</v>
      </c>
      <c r="T497" s="69">
        <v>42.583599999999997</v>
      </c>
      <c r="U497" s="69">
        <v>4.6398099999999998</v>
      </c>
      <c r="V497" s="69">
        <v>8.6844999999999999</v>
      </c>
      <c r="W497" s="69">
        <v>1.6229E-2</v>
      </c>
      <c r="X497" s="69">
        <v>4.5638920906777054</v>
      </c>
      <c r="Y497" s="69">
        <v>4.5210027142635845</v>
      </c>
      <c r="Z497" s="69">
        <v>11.036099999999999</v>
      </c>
      <c r="AA497" s="69">
        <v>0.121188</v>
      </c>
      <c r="AB497" s="69">
        <v>22.100100000000001</v>
      </c>
      <c r="AC497" s="69">
        <v>0.53223299999999996</v>
      </c>
      <c r="AD497" s="69">
        <f t="shared" si="64"/>
        <v>98.798654804941293</v>
      </c>
      <c r="AF497" s="11">
        <f t="shared" si="65"/>
        <v>0.69506388442759326</v>
      </c>
      <c r="AG497" s="11"/>
      <c r="AH497" s="11">
        <f t="shared" si="66"/>
        <v>0.33936050825533809</v>
      </c>
      <c r="AI497" s="11">
        <f t="shared" si="67"/>
        <v>0.1510001051560366</v>
      </c>
      <c r="AJ497" s="11">
        <f t="shared" si="68"/>
        <v>0.48835647979708968</v>
      </c>
      <c r="AK497" s="11">
        <f t="shared" si="69"/>
        <v>2.1282906791535564E-2</v>
      </c>
      <c r="AL497" s="3">
        <v>1.6254852201432479</v>
      </c>
      <c r="AM497" s="3">
        <v>0.13320873853999293</v>
      </c>
      <c r="AN497" s="3">
        <v>0.39067494854705548</v>
      </c>
      <c r="AO497" s="3">
        <v>0.14567303552960839</v>
      </c>
      <c r="AP497" s="3">
        <v>0.12985468342484191</v>
      </c>
      <c r="AQ497" s="3">
        <v>0.6280311082354586</v>
      </c>
      <c r="AR497" s="3">
        <v>3.9177706588059873E-3</v>
      </c>
      <c r="AS497" s="3">
        <v>0.90376768586805412</v>
      </c>
      <c r="AT497" s="3">
        <v>3.938680905293522E-2</v>
      </c>
    </row>
    <row r="498" spans="15:46" x14ac:dyDescent="0.2">
      <c r="O498" t="s">
        <v>318</v>
      </c>
      <c r="P498" s="64">
        <v>79</v>
      </c>
      <c r="Q498" t="s">
        <v>319</v>
      </c>
      <c r="R498" s="22" t="s">
        <v>98</v>
      </c>
      <c r="S498" s="26">
        <v>44763</v>
      </c>
      <c r="T498" s="69">
        <v>47.021900000000002</v>
      </c>
      <c r="U498" s="69">
        <v>2.1172499999999999</v>
      </c>
      <c r="V498" s="69">
        <v>5.1834300000000004</v>
      </c>
      <c r="W498" s="69">
        <v>0.34653400000000001</v>
      </c>
      <c r="X498" s="69">
        <v>4.5992709864232024</v>
      </c>
      <c r="Y498" s="69">
        <v>1.7837928787618562</v>
      </c>
      <c r="Z498" s="69">
        <v>13.3893</v>
      </c>
      <c r="AA498" s="69">
        <v>9.7040000000000001E-2</v>
      </c>
      <c r="AB498" s="69">
        <v>22.305099999999999</v>
      </c>
      <c r="AC498" s="69">
        <v>0.42583599999999999</v>
      </c>
      <c r="AD498" s="69">
        <f t="shared" si="64"/>
        <v>97.269453865185071</v>
      </c>
      <c r="AF498" s="11">
        <f t="shared" si="65"/>
        <v>0.79370722274318084</v>
      </c>
      <c r="AG498" s="11"/>
      <c r="AH498" s="11">
        <f t="shared" si="66"/>
        <v>0.39959687672644917</v>
      </c>
      <c r="AI498" s="11">
        <f t="shared" si="67"/>
        <v>0.10550463037273289</v>
      </c>
      <c r="AJ498" s="11">
        <f t="shared" si="68"/>
        <v>0.47837164400880339</v>
      </c>
      <c r="AK498" s="11">
        <f t="shared" si="69"/>
        <v>1.652684889201457E-2</v>
      </c>
      <c r="AL498" s="3">
        <v>1.796856463715748</v>
      </c>
      <c r="AM498" s="3">
        <v>6.0852331436304676E-2</v>
      </c>
      <c r="AN498" s="3">
        <v>0.23343208196371179</v>
      </c>
      <c r="AO498" s="3">
        <v>0.14696210465893914</v>
      </c>
      <c r="AP498" s="3">
        <v>5.1290843024029524E-2</v>
      </c>
      <c r="AQ498" s="3">
        <v>0.76277414361532947</v>
      </c>
      <c r="AR498" s="3">
        <v>3.1405285105516483E-3</v>
      </c>
      <c r="AS498" s="3">
        <v>0.91314407679533394</v>
      </c>
      <c r="AT498" s="3">
        <v>3.1547426280051222E-2</v>
      </c>
    </row>
    <row r="499" spans="15:46" x14ac:dyDescent="0.2">
      <c r="O499" t="s">
        <v>318</v>
      </c>
      <c r="P499" s="64">
        <v>79</v>
      </c>
      <c r="Q499" t="s">
        <v>554</v>
      </c>
      <c r="R499" s="22" t="s">
        <v>355</v>
      </c>
      <c r="S499" s="26">
        <v>44763</v>
      </c>
      <c r="T499" s="69">
        <v>44.297400000000003</v>
      </c>
      <c r="U499" s="69">
        <v>3.1698200000000001</v>
      </c>
      <c r="V499" s="69">
        <v>7.4846899999999996</v>
      </c>
      <c r="W499" s="69">
        <v>0.19481499999999999</v>
      </c>
      <c r="X499" s="69">
        <v>3.7714006983326116</v>
      </c>
      <c r="Y499" s="69">
        <v>3.6936166999531337</v>
      </c>
      <c r="Z499" s="69">
        <v>12.2006</v>
      </c>
      <c r="AA499" s="69">
        <v>0.102854</v>
      </c>
      <c r="AB499" s="69">
        <v>22.182099999999998</v>
      </c>
      <c r="AC499" s="69">
        <v>0.50283900000000004</v>
      </c>
      <c r="AD499" s="69">
        <f t="shared" si="64"/>
        <v>97.600135398285744</v>
      </c>
      <c r="AF499" s="11">
        <f t="shared" si="65"/>
        <v>0.75404435979034856</v>
      </c>
      <c r="AG499" s="11"/>
      <c r="AH499" s="11">
        <f t="shared" si="66"/>
        <v>0.37159605245638805</v>
      </c>
      <c r="AI499" s="11">
        <f t="shared" si="67"/>
        <v>0.1229875258809095</v>
      </c>
      <c r="AJ499" s="11">
        <f t="shared" si="68"/>
        <v>0.48550041207000277</v>
      </c>
      <c r="AK499" s="11">
        <f t="shared" si="69"/>
        <v>1.9916009592699589E-2</v>
      </c>
      <c r="AL499" s="3">
        <v>1.6964021826052618</v>
      </c>
      <c r="AM499" s="3">
        <v>9.1301319739699849E-2</v>
      </c>
      <c r="AN499" s="3">
        <v>0.33779599527242471</v>
      </c>
      <c r="AO499" s="3">
        <v>0.12076926267065571</v>
      </c>
      <c r="AP499" s="3">
        <v>0.10643503566916114</v>
      </c>
      <c r="AQ499" s="3">
        <v>0.69655698701289548</v>
      </c>
      <c r="AR499" s="3">
        <v>3.3358807107427067E-3</v>
      </c>
      <c r="AS499" s="3">
        <v>0.91007076633218631</v>
      </c>
      <c r="AT499" s="3">
        <v>3.733256998697234E-2</v>
      </c>
    </row>
    <row r="500" spans="15:46" x14ac:dyDescent="0.2">
      <c r="O500" t="s">
        <v>318</v>
      </c>
      <c r="P500" s="64">
        <v>79</v>
      </c>
      <c r="Q500" t="s">
        <v>320</v>
      </c>
      <c r="R500" s="22" t="s">
        <v>98</v>
      </c>
      <c r="S500" s="26">
        <v>44763</v>
      </c>
      <c r="T500" s="69">
        <v>45.476100000000002</v>
      </c>
      <c r="U500" s="69">
        <v>2.6267900000000002</v>
      </c>
      <c r="V500" s="69">
        <v>6.3982599999999996</v>
      </c>
      <c r="W500" s="69">
        <v>7.1580000000000003E-3</v>
      </c>
      <c r="X500" s="69">
        <v>3.493925576539906</v>
      </c>
      <c r="Y500" s="69">
        <v>4.2596273165089933</v>
      </c>
      <c r="Z500" s="69">
        <v>11.9292</v>
      </c>
      <c r="AA500" s="69">
        <v>0.17322799999999999</v>
      </c>
      <c r="AB500" s="69">
        <v>22.286999999999999</v>
      </c>
      <c r="AC500" s="69">
        <v>0.70654499999999998</v>
      </c>
      <c r="AD500" s="69">
        <f t="shared" si="64"/>
        <v>97.357833893048905</v>
      </c>
      <c r="AF500" s="11">
        <f t="shared" si="65"/>
        <v>0.74376841847235164</v>
      </c>
      <c r="AG500" s="11"/>
      <c r="AH500" s="11">
        <f t="shared" si="66"/>
        <v>0.36070525812911047</v>
      </c>
      <c r="AI500" s="11">
        <f t="shared" si="67"/>
        <v>0.12724018169629867</v>
      </c>
      <c r="AJ500" s="11">
        <f t="shared" si="68"/>
        <v>0.48427249980680764</v>
      </c>
      <c r="AK500" s="11">
        <f t="shared" si="69"/>
        <v>2.7782060367783183E-2</v>
      </c>
      <c r="AL500" s="3">
        <v>1.7441114064592227</v>
      </c>
      <c r="AM500" s="3">
        <v>7.577190946076913E-2</v>
      </c>
      <c r="AN500" s="3">
        <v>0.28918981041325831</v>
      </c>
      <c r="AO500" s="3">
        <v>0.11204895512303645</v>
      </c>
      <c r="AP500" s="3">
        <v>0.12292630055146424</v>
      </c>
      <c r="AQ500" s="3">
        <v>0.68206726606923695</v>
      </c>
      <c r="AR500" s="3">
        <v>5.6266233052706463E-3</v>
      </c>
      <c r="AS500" s="3">
        <v>0.91572388406246874</v>
      </c>
      <c r="AT500" s="3">
        <v>5.2533844555273185E-2</v>
      </c>
    </row>
    <row r="501" spans="15:46" x14ac:dyDescent="0.2">
      <c r="O501" t="s">
        <v>318</v>
      </c>
      <c r="P501" s="64">
        <v>79</v>
      </c>
      <c r="Q501" t="s">
        <v>555</v>
      </c>
      <c r="R501" s="22" t="s">
        <v>355</v>
      </c>
      <c r="S501" s="26">
        <v>44763</v>
      </c>
      <c r="T501" s="69">
        <v>40.831400000000002</v>
      </c>
      <c r="U501" s="69">
        <v>4.72532</v>
      </c>
      <c r="V501" s="69">
        <v>9.7738499999999995</v>
      </c>
      <c r="W501" s="69">
        <v>3.715E-3</v>
      </c>
      <c r="X501" s="69">
        <v>3.6983960785919314</v>
      </c>
      <c r="Y501" s="69">
        <v>5.1424668671513869</v>
      </c>
      <c r="Z501" s="69">
        <v>10.5771</v>
      </c>
      <c r="AA501" s="69">
        <v>0.11865299999999999</v>
      </c>
      <c r="AB501" s="69">
        <v>21.7958</v>
      </c>
      <c r="AC501" s="69">
        <v>0.53702700000000003</v>
      </c>
      <c r="AD501" s="69">
        <f t="shared" si="64"/>
        <v>97.20372794574331</v>
      </c>
      <c r="AF501" s="11">
        <f t="shared" si="65"/>
        <v>0.69371485459319715</v>
      </c>
      <c r="AG501" s="11"/>
      <c r="AH501" s="11">
        <f t="shared" si="66"/>
        <v>0.33391922579930244</v>
      </c>
      <c r="AI501" s="11">
        <f t="shared" si="67"/>
        <v>0.14955814884785379</v>
      </c>
      <c r="AJ501" s="11">
        <f t="shared" si="68"/>
        <v>0.49447537642852174</v>
      </c>
      <c r="AK501" s="11">
        <f t="shared" si="69"/>
        <v>2.2047248924322055E-2</v>
      </c>
      <c r="AL501" s="3">
        <v>1.5837394308645369</v>
      </c>
      <c r="AM501" s="3">
        <v>0.13785183477192856</v>
      </c>
      <c r="AN501" s="3">
        <v>0.44677125295199349</v>
      </c>
      <c r="AO501" s="3">
        <v>0.11995159581422979</v>
      </c>
      <c r="AP501" s="3">
        <v>0.15008702861394702</v>
      </c>
      <c r="AQ501" s="3">
        <v>0.61161896973792618</v>
      </c>
      <c r="AR501" s="3">
        <v>3.8976866520785765E-3</v>
      </c>
      <c r="AS501" s="3">
        <v>0.90569963310156154</v>
      </c>
      <c r="AT501" s="3">
        <v>4.0382567491798568E-2</v>
      </c>
    </row>
    <row r="502" spans="15:46" x14ac:dyDescent="0.2">
      <c r="O502" t="s">
        <v>318</v>
      </c>
      <c r="P502" s="64">
        <v>79</v>
      </c>
      <c r="Q502" t="s">
        <v>321</v>
      </c>
      <c r="R502" s="22" t="s">
        <v>98</v>
      </c>
      <c r="S502" s="26">
        <v>44763</v>
      </c>
      <c r="T502" s="69">
        <v>44.9848</v>
      </c>
      <c r="U502" s="69">
        <v>3.05355</v>
      </c>
      <c r="V502" s="69">
        <v>7.3567600000000004</v>
      </c>
      <c r="W502" s="69">
        <v>2.0707E-2</v>
      </c>
      <c r="X502" s="69">
        <v>3.440661621129157</v>
      </c>
      <c r="Y502" s="69">
        <v>3.8656630356429011</v>
      </c>
      <c r="Z502" s="69">
        <v>12.531499999999999</v>
      </c>
      <c r="AA502" s="69">
        <v>0.14807300000000001</v>
      </c>
      <c r="AB502" s="69">
        <v>22.121300000000002</v>
      </c>
      <c r="AC502" s="69">
        <v>0.50209099999999995</v>
      </c>
      <c r="AD502" s="69">
        <f t="shared" si="64"/>
        <v>98.025105656772055</v>
      </c>
      <c r="AF502" s="11">
        <f t="shared" si="65"/>
        <v>0.76353653034357349</v>
      </c>
      <c r="AG502" s="11"/>
      <c r="AH502" s="11">
        <f t="shared" si="66"/>
        <v>0.379211341185137</v>
      </c>
      <c r="AI502" s="11">
        <f t="shared" si="67"/>
        <v>0.11998533825289275</v>
      </c>
      <c r="AJ502" s="11">
        <f t="shared" si="68"/>
        <v>0.48104526667388553</v>
      </c>
      <c r="AK502" s="11">
        <f t="shared" si="69"/>
        <v>1.9758053888084725E-2</v>
      </c>
      <c r="AL502" s="3">
        <v>1.7101668614917001</v>
      </c>
      <c r="AM502" s="3">
        <v>8.7311127433242597E-2</v>
      </c>
      <c r="AN502" s="3">
        <v>0.32960164751663429</v>
      </c>
      <c r="AO502" s="3">
        <v>0.10937493486629084</v>
      </c>
      <c r="AP502" s="3">
        <v>0.11058058573070947</v>
      </c>
      <c r="AQ502" s="3">
        <v>0.7102326429979442</v>
      </c>
      <c r="AR502" s="3">
        <v>4.7674627452879911E-3</v>
      </c>
      <c r="AS502" s="3">
        <v>0.90095947574691249</v>
      </c>
      <c r="AT502" s="3">
        <v>3.7005261471278569E-2</v>
      </c>
    </row>
    <row r="503" spans="15:46" x14ac:dyDescent="0.2">
      <c r="O503" t="s">
        <v>318</v>
      </c>
      <c r="P503" s="64">
        <v>79</v>
      </c>
      <c r="Q503" t="s">
        <v>556</v>
      </c>
      <c r="R503" s="22" t="s">
        <v>355</v>
      </c>
      <c r="S503" s="26">
        <v>44763</v>
      </c>
      <c r="T503" s="69">
        <v>42.432200000000002</v>
      </c>
      <c r="U503" s="69">
        <v>4.2332099999999997</v>
      </c>
      <c r="V503" s="69">
        <v>8.7465299999999999</v>
      </c>
      <c r="W503" s="69">
        <v>9.2029999999999994E-3</v>
      </c>
      <c r="X503" s="69">
        <v>3.8103210154742331</v>
      </c>
      <c r="Y503" s="69">
        <v>4.713965437292412</v>
      </c>
      <c r="Z503" s="69">
        <v>11.1676</v>
      </c>
      <c r="AA503" s="69">
        <v>0.10921400000000001</v>
      </c>
      <c r="AB503" s="69">
        <v>22.079599999999999</v>
      </c>
      <c r="AC503" s="69">
        <v>0.53024899999999997</v>
      </c>
      <c r="AD503" s="69">
        <f t="shared" si="64"/>
        <v>97.832092452766645</v>
      </c>
      <c r="AF503" s="11">
        <f t="shared" si="65"/>
        <v>0.71203576081300468</v>
      </c>
      <c r="AG503" s="11"/>
      <c r="AH503" s="11">
        <f t="shared" si="66"/>
        <v>0.34572052325319025</v>
      </c>
      <c r="AI503" s="11">
        <f t="shared" si="67"/>
        <v>0.141738313771679</v>
      </c>
      <c r="AJ503" s="11">
        <f t="shared" si="68"/>
        <v>0.49119456654119875</v>
      </c>
      <c r="AK503" s="11">
        <f t="shared" si="69"/>
        <v>2.1346596433931959E-2</v>
      </c>
      <c r="AL503" s="3">
        <v>1.6307386960824612</v>
      </c>
      <c r="AM503" s="3">
        <v>0.12236311056363226</v>
      </c>
      <c r="AN503" s="3">
        <v>0.39614548483841899</v>
      </c>
      <c r="AO503" s="3">
        <v>0.12244852131481307</v>
      </c>
      <c r="AP503" s="3">
        <v>0.1363193228440901</v>
      </c>
      <c r="AQ503" s="3">
        <v>0.63984319480023344</v>
      </c>
      <c r="AR503" s="3">
        <v>3.5547239544497238E-3</v>
      </c>
      <c r="AS503" s="3">
        <v>0.90907967443421434</v>
      </c>
      <c r="AT503" s="3">
        <v>3.9507271167686618E-2</v>
      </c>
    </row>
    <row r="504" spans="15:46" x14ac:dyDescent="0.2">
      <c r="O504" t="s">
        <v>318</v>
      </c>
      <c r="P504" s="64">
        <v>79</v>
      </c>
      <c r="Q504" t="s">
        <v>322</v>
      </c>
      <c r="R504" s="22" t="s">
        <v>98</v>
      </c>
      <c r="S504" s="26">
        <v>44763</v>
      </c>
      <c r="T504" s="69">
        <v>46.908299999999997</v>
      </c>
      <c r="U504" s="69">
        <v>2.7035999999999998</v>
      </c>
      <c r="V504" s="69">
        <v>4.9397900000000003</v>
      </c>
      <c r="W504" s="69">
        <v>0.23730200000000001</v>
      </c>
      <c r="X504" s="69">
        <v>3.9515401147554523</v>
      </c>
      <c r="Y504" s="69">
        <v>2.4634487117237422</v>
      </c>
      <c r="Z504" s="69">
        <v>13.5967</v>
      </c>
      <c r="AA504" s="69">
        <v>9.2985999999999999E-2</v>
      </c>
      <c r="AB504" s="69">
        <v>22.4193</v>
      </c>
      <c r="AC504" s="69">
        <v>0.47273799999999999</v>
      </c>
      <c r="AD504" s="69">
        <f t="shared" si="64"/>
        <v>97.785704826479204</v>
      </c>
      <c r="AF504" s="11">
        <f t="shared" si="65"/>
        <v>0.79715867791972672</v>
      </c>
      <c r="AG504" s="11"/>
      <c r="AH504" s="11">
        <f t="shared" si="66"/>
        <v>0.40185419269567846</v>
      </c>
      <c r="AI504" s="11">
        <f t="shared" si="67"/>
        <v>0.10381519352918608</v>
      </c>
      <c r="AJ504" s="11">
        <f t="shared" si="68"/>
        <v>0.47616128130263313</v>
      </c>
      <c r="AK504" s="11">
        <f t="shared" si="69"/>
        <v>1.8169332472502332E-2</v>
      </c>
      <c r="AL504" s="3">
        <v>1.7835003884964107</v>
      </c>
      <c r="AM504" s="3">
        <v>7.7313942475345204E-2</v>
      </c>
      <c r="AN504" s="3">
        <v>0.2213411152016338</v>
      </c>
      <c r="AO504" s="3">
        <v>0.12562991354851805</v>
      </c>
      <c r="AP504" s="3">
        <v>7.0477296763214362E-2</v>
      </c>
      <c r="AQ504" s="3">
        <v>0.77069387489379615</v>
      </c>
      <c r="AR504" s="3">
        <v>2.9941932026726972E-3</v>
      </c>
      <c r="AS504" s="3">
        <v>0.91320332008935545</v>
      </c>
      <c r="AT504" s="3">
        <v>3.4845955329053574E-2</v>
      </c>
    </row>
    <row r="505" spans="15:46" x14ac:dyDescent="0.2">
      <c r="O505" t="s">
        <v>318</v>
      </c>
      <c r="P505" s="64">
        <v>79</v>
      </c>
      <c r="Q505" t="s">
        <v>557</v>
      </c>
      <c r="R505" s="22" t="s">
        <v>355</v>
      </c>
      <c r="S505" s="26">
        <v>44763</v>
      </c>
      <c r="T505" s="69">
        <v>40.601399999999998</v>
      </c>
      <c r="U505" s="69">
        <v>4.4901499999999999</v>
      </c>
      <c r="V505" s="69">
        <v>9.2659000000000002</v>
      </c>
      <c r="W505" s="69">
        <v>2.8722000000000001E-2</v>
      </c>
      <c r="X505" s="69">
        <v>3.1974705012144482</v>
      </c>
      <c r="Y505" s="69">
        <v>5.9821179732850718</v>
      </c>
      <c r="Z505" s="69">
        <v>10.5305</v>
      </c>
      <c r="AA505" s="69">
        <v>0.10761800000000001</v>
      </c>
      <c r="AB505" s="69">
        <v>21.657599999999999</v>
      </c>
      <c r="AC505" s="69">
        <v>0.61392800000000003</v>
      </c>
      <c r="AD505" s="69">
        <f t="shared" si="64"/>
        <v>96.475406474499522</v>
      </c>
      <c r="AF505" s="11">
        <f t="shared" si="65"/>
        <v>0.68632681221572289</v>
      </c>
      <c r="AG505" s="11"/>
      <c r="AH505" s="11">
        <f t="shared" si="66"/>
        <v>0.33149934165059003</v>
      </c>
      <c r="AI505" s="11">
        <f t="shared" si="67"/>
        <v>0.15343030979542649</v>
      </c>
      <c r="AJ505" s="11">
        <f t="shared" si="68"/>
        <v>0.48993791235138573</v>
      </c>
      <c r="AK505" s="11">
        <f t="shared" si="69"/>
        <v>2.513243620259771E-2</v>
      </c>
      <c r="AL505" s="3">
        <v>1.5882223760567529</v>
      </c>
      <c r="AM505" s="3">
        <v>0.13210614473213647</v>
      </c>
      <c r="AN505" s="3">
        <v>0.42715746760181378</v>
      </c>
      <c r="AO505" s="3">
        <v>0.1045875523660279</v>
      </c>
      <c r="AP505" s="3">
        <v>0.17607896374899504</v>
      </c>
      <c r="AQ505" s="3">
        <v>0.61410717524697545</v>
      </c>
      <c r="AR505" s="3">
        <v>3.5652825865598249E-3</v>
      </c>
      <c r="AS505" s="3">
        <v>0.90761684744954962</v>
      </c>
      <c r="AT505" s="3">
        <v>4.655819021118901E-2</v>
      </c>
    </row>
    <row r="506" spans="15:46" x14ac:dyDescent="0.2">
      <c r="O506" t="s">
        <v>318</v>
      </c>
      <c r="P506" s="64">
        <v>79</v>
      </c>
      <c r="Q506" t="s">
        <v>323</v>
      </c>
      <c r="R506" s="22" t="s">
        <v>98</v>
      </c>
      <c r="S506" s="26">
        <v>44763</v>
      </c>
      <c r="T506" s="69">
        <v>44.949399999999997</v>
      </c>
      <c r="U506" s="69">
        <v>2.78423</v>
      </c>
      <c r="V506" s="69">
        <v>6.9360499999999998</v>
      </c>
      <c r="W506" s="69">
        <v>3.437E-3</v>
      </c>
      <c r="X506" s="69">
        <v>3.6342912817386663</v>
      </c>
      <c r="Y506" s="69">
        <v>4.5443292436962581</v>
      </c>
      <c r="Z506" s="69">
        <v>11.6469</v>
      </c>
      <c r="AA506" s="69">
        <v>0.166154</v>
      </c>
      <c r="AB506" s="69">
        <v>22.029900000000001</v>
      </c>
      <c r="AC506" s="69">
        <v>0.74982300000000002</v>
      </c>
      <c r="AD506" s="69">
        <f t="shared" si="64"/>
        <v>97.44451452543494</v>
      </c>
      <c r="AF506" s="11">
        <f t="shared" si="65"/>
        <v>0.72888836487674546</v>
      </c>
      <c r="AG506" s="11"/>
      <c r="AH506" s="11">
        <f t="shared" si="66"/>
        <v>0.35422974550132874</v>
      </c>
      <c r="AI506" s="11">
        <f t="shared" si="67"/>
        <v>0.13462731145354576</v>
      </c>
      <c r="AJ506" s="11">
        <f t="shared" si="68"/>
        <v>0.48148664701641014</v>
      </c>
      <c r="AK506" s="11">
        <f t="shared" si="69"/>
        <v>2.9656296028715355E-2</v>
      </c>
      <c r="AL506" s="3">
        <v>1.7249248469479643</v>
      </c>
      <c r="AM506" s="3">
        <v>8.0360615706985064E-2</v>
      </c>
      <c r="AN506" s="3">
        <v>0.3136812696561655</v>
      </c>
      <c r="AO506" s="3">
        <v>0.1166189596776217</v>
      </c>
      <c r="AP506" s="3">
        <v>0.13121946629069359</v>
      </c>
      <c r="AQ506" s="3">
        <v>0.66631793569296649</v>
      </c>
      <c r="AR506" s="3">
        <v>5.4000256153171472E-3</v>
      </c>
      <c r="AS506" s="3">
        <v>0.90569240098584269</v>
      </c>
      <c r="AT506" s="3">
        <v>5.5784479426443351E-2</v>
      </c>
    </row>
    <row r="507" spans="15:46" x14ac:dyDescent="0.2">
      <c r="O507" t="s">
        <v>318</v>
      </c>
      <c r="P507" s="64">
        <v>79</v>
      </c>
      <c r="Q507" t="s">
        <v>558</v>
      </c>
      <c r="R507" s="22" t="s">
        <v>355</v>
      </c>
      <c r="S507" s="26">
        <v>44763</v>
      </c>
      <c r="T507" s="69">
        <v>42.037700000000001</v>
      </c>
      <c r="U507" s="69">
        <v>4.4688499999999998</v>
      </c>
      <c r="V507" s="69">
        <v>8.6945099999999993</v>
      </c>
      <c r="W507" s="69">
        <v>9.6989999999999993E-3</v>
      </c>
      <c r="X507" s="69">
        <v>3.8473397153434084</v>
      </c>
      <c r="Y507" s="69">
        <v>4.5761022933668141</v>
      </c>
      <c r="Z507" s="69">
        <v>11.043100000000001</v>
      </c>
      <c r="AA507" s="69">
        <v>0.119421</v>
      </c>
      <c r="AB507" s="69">
        <v>22.006900000000002</v>
      </c>
      <c r="AC507" s="69">
        <v>0.53226099999999998</v>
      </c>
      <c r="AD507" s="69">
        <f t="shared" si="64"/>
        <v>97.33588300871024</v>
      </c>
      <c r="AF507" s="11">
        <f t="shared" si="65"/>
        <v>0.71196548611137833</v>
      </c>
      <c r="AG507" s="11"/>
      <c r="AH507" s="11">
        <f t="shared" si="66"/>
        <v>0.34418002293768057</v>
      </c>
      <c r="AI507" s="11">
        <f t="shared" si="67"/>
        <v>0.14135672944580993</v>
      </c>
      <c r="AJ507" s="11">
        <f t="shared" si="68"/>
        <v>0.49289063376179032</v>
      </c>
      <c r="AK507" s="11">
        <f t="shared" si="69"/>
        <v>2.1572613854719241E-2</v>
      </c>
      <c r="AL507" s="3">
        <v>1.6249809760548501</v>
      </c>
      <c r="AM507" s="3">
        <v>0.12992627272375035</v>
      </c>
      <c r="AN507" s="3">
        <v>0.3960814822872894</v>
      </c>
      <c r="AO507" s="3">
        <v>0.12435779749368574</v>
      </c>
      <c r="AP507" s="3">
        <v>0.13310282013264635</v>
      </c>
      <c r="AQ507" s="3">
        <v>0.63639274095377185</v>
      </c>
      <c r="AR507" s="3">
        <v>3.9095680586405945E-3</v>
      </c>
      <c r="AS507" s="3">
        <v>0.91136033617762557</v>
      </c>
      <c r="AT507" s="3">
        <v>3.9888006117739988E-2</v>
      </c>
    </row>
    <row r="508" spans="15:46" x14ac:dyDescent="0.2">
      <c r="O508" t="s">
        <v>318</v>
      </c>
      <c r="P508" s="64">
        <v>79</v>
      </c>
      <c r="Q508" t="s">
        <v>324</v>
      </c>
      <c r="R508" s="22" t="s">
        <v>98</v>
      </c>
      <c r="S508" s="26">
        <v>44763</v>
      </c>
      <c r="T508" s="69">
        <v>45.274999999999999</v>
      </c>
      <c r="U508" s="69">
        <v>2.2853599999999998</v>
      </c>
      <c r="V508" s="69">
        <v>6.5045400000000004</v>
      </c>
      <c r="W508" s="69">
        <v>-4.7600000000000003E-3</v>
      </c>
      <c r="X508" s="69">
        <v>4.8231342982382346</v>
      </c>
      <c r="Y508" s="69">
        <v>5.8449270418534196</v>
      </c>
      <c r="Z508" s="69">
        <v>10.000400000000001</v>
      </c>
      <c r="AA508" s="69">
        <v>0.32477600000000001</v>
      </c>
      <c r="AB508" s="69">
        <v>21.611799999999999</v>
      </c>
      <c r="AC508" s="69">
        <v>1.18957</v>
      </c>
      <c r="AD508" s="69">
        <f t="shared" si="64"/>
        <v>97.854747340091663</v>
      </c>
      <c r="AF508" s="11">
        <f t="shared" si="65"/>
        <v>0.63876853623701424</v>
      </c>
      <c r="AG508" s="11"/>
      <c r="AH508" s="11">
        <f t="shared" si="66"/>
        <v>0.30379933792259839</v>
      </c>
      <c r="AI508" s="11">
        <f t="shared" si="67"/>
        <v>0.17740715408718846</v>
      </c>
      <c r="AJ508" s="11">
        <f t="shared" si="68"/>
        <v>0.47179945257970546</v>
      </c>
      <c r="AK508" s="11">
        <f t="shared" si="69"/>
        <v>4.6994055410507649E-2</v>
      </c>
      <c r="AL508" s="3">
        <v>1.745812389436487</v>
      </c>
      <c r="AM508" s="3">
        <v>6.6280473422320116E-2</v>
      </c>
      <c r="AN508" s="3">
        <v>0.2955873158632728</v>
      </c>
      <c r="AO508" s="3">
        <v>0.15551476147610252</v>
      </c>
      <c r="AP508" s="3">
        <v>0.16959006456699668</v>
      </c>
      <c r="AQ508" s="3">
        <v>0.5748855088420417</v>
      </c>
      <c r="AR508" s="3">
        <v>1.0606248072593617E-2</v>
      </c>
      <c r="AS508" s="3">
        <v>0.89279545578464858</v>
      </c>
      <c r="AT508" s="3">
        <v>8.8927782535536487E-2</v>
      </c>
    </row>
    <row r="509" spans="15:46" x14ac:dyDescent="0.2">
      <c r="O509" t="s">
        <v>318</v>
      </c>
      <c r="P509" s="64">
        <v>79</v>
      </c>
      <c r="Q509" t="s">
        <v>559</v>
      </c>
      <c r="R509" s="22" t="s">
        <v>355</v>
      </c>
      <c r="S509" s="26">
        <v>44763</v>
      </c>
      <c r="T509" s="69">
        <v>40.461399999999998</v>
      </c>
      <c r="U509" s="69">
        <v>4.9595200000000004</v>
      </c>
      <c r="V509" s="69">
        <v>10.0482</v>
      </c>
      <c r="W509" s="69">
        <v>2.3730000000000001E-3</v>
      </c>
      <c r="X509" s="69">
        <v>3.5415074408633758</v>
      </c>
      <c r="Y509" s="69">
        <v>5.4153385578881528</v>
      </c>
      <c r="Z509" s="69">
        <v>10.4198</v>
      </c>
      <c r="AA509" s="69">
        <v>0.11133899999999999</v>
      </c>
      <c r="AB509" s="69">
        <v>21.916699999999999</v>
      </c>
      <c r="AC509" s="69">
        <v>0.54871800000000004</v>
      </c>
      <c r="AD509" s="69">
        <f t="shared" si="64"/>
        <v>97.424895998751524</v>
      </c>
      <c r="AF509" s="11">
        <f t="shared" si="65"/>
        <v>0.68825389086256306</v>
      </c>
      <c r="AG509" s="11"/>
      <c r="AH509" s="11">
        <f t="shared" si="66"/>
        <v>0.32905343052291541</v>
      </c>
      <c r="AI509" s="11">
        <f t="shared" si="67"/>
        <v>0.15104288752757222</v>
      </c>
      <c r="AJ509" s="11">
        <f t="shared" si="68"/>
        <v>0.49736960792815882</v>
      </c>
      <c r="AK509" s="11">
        <f t="shared" si="69"/>
        <v>2.2534074021353583E-2</v>
      </c>
      <c r="AL509" s="3">
        <v>1.567638559762069</v>
      </c>
      <c r="AM509" s="3">
        <v>0.1445228593933448</v>
      </c>
      <c r="AN509" s="3">
        <v>0.4587999853206452</v>
      </c>
      <c r="AO509" s="3">
        <v>0.1147351114665546</v>
      </c>
      <c r="AP509" s="3">
        <v>0.15787481102201861</v>
      </c>
      <c r="AQ509" s="3">
        <v>0.60185142441596806</v>
      </c>
      <c r="AR509" s="3">
        <v>3.6533483787381761E-3</v>
      </c>
      <c r="AS509" s="3">
        <v>0.90970820914121298</v>
      </c>
      <c r="AT509" s="3">
        <v>4.1215691099449094E-2</v>
      </c>
    </row>
    <row r="510" spans="15:46" x14ac:dyDescent="0.2">
      <c r="O510" t="s">
        <v>318</v>
      </c>
      <c r="P510" s="64">
        <v>79</v>
      </c>
      <c r="Q510" t="s">
        <v>325</v>
      </c>
      <c r="R510" s="22" t="s">
        <v>98</v>
      </c>
      <c r="S510" s="26">
        <v>44763</v>
      </c>
      <c r="T510" s="69">
        <v>44.7453</v>
      </c>
      <c r="U510" s="69">
        <v>2.7198199999999999</v>
      </c>
      <c r="V510" s="69">
        <v>7.1361800000000004</v>
      </c>
      <c r="W510" s="69">
        <v>1.4042000000000001E-2</v>
      </c>
      <c r="X510" s="69">
        <v>4.6096483792057334</v>
      </c>
      <c r="Y510" s="69">
        <v>5.2205090474922509</v>
      </c>
      <c r="Z510" s="69">
        <v>10.3423</v>
      </c>
      <c r="AA510" s="69">
        <v>0.24265900000000001</v>
      </c>
      <c r="AB510" s="69">
        <v>21.694400000000002</v>
      </c>
      <c r="AC510" s="69">
        <v>1.05843</v>
      </c>
      <c r="AD510" s="69">
        <f t="shared" si="64"/>
        <v>97.783288426697993</v>
      </c>
      <c r="AF510" s="11">
        <f t="shared" si="65"/>
        <v>0.6645549684265043</v>
      </c>
      <c r="AG510" s="11"/>
      <c r="AH510" s="11">
        <f t="shared" si="66"/>
        <v>0.31659828904380083</v>
      </c>
      <c r="AI510" s="11">
        <f t="shared" si="67"/>
        <v>0.16402808010392514</v>
      </c>
      <c r="AJ510" s="11">
        <f t="shared" si="68"/>
        <v>0.47723920861145341</v>
      </c>
      <c r="AK510" s="11">
        <f t="shared" si="69"/>
        <v>4.2134422240820604E-2</v>
      </c>
      <c r="AL510" s="3">
        <v>1.7226053434084769</v>
      </c>
      <c r="AM510" s="3">
        <v>7.8753596584555802E-2</v>
      </c>
      <c r="AN510" s="3">
        <v>0.32376824761169637</v>
      </c>
      <c r="AO510" s="3">
        <v>0.14839159958504597</v>
      </c>
      <c r="AP510" s="3">
        <v>0.15122842090073058</v>
      </c>
      <c r="AQ510" s="3">
        <v>0.59358152457908187</v>
      </c>
      <c r="AR510" s="3">
        <v>7.9117673704664025E-3</v>
      </c>
      <c r="AS510" s="3">
        <v>0.89476281723464901</v>
      </c>
      <c r="AT510" s="3">
        <v>7.8996682725297182E-2</v>
      </c>
    </row>
    <row r="511" spans="15:46" x14ac:dyDescent="0.2">
      <c r="O511" t="s">
        <v>318</v>
      </c>
      <c r="P511" s="64">
        <v>79</v>
      </c>
      <c r="Q511" t="s">
        <v>560</v>
      </c>
      <c r="R511" s="22" t="s">
        <v>355</v>
      </c>
      <c r="S511" s="26">
        <v>44763</v>
      </c>
      <c r="T511" s="69">
        <v>43.745699999999999</v>
      </c>
      <c r="U511" s="69">
        <v>3.3207499999999999</v>
      </c>
      <c r="V511" s="69">
        <v>7.8590200000000001</v>
      </c>
      <c r="W511" s="69">
        <v>2.447E-3</v>
      </c>
      <c r="X511" s="69">
        <v>3.9728946135858942</v>
      </c>
      <c r="Y511" s="69">
        <v>4.3591651527937962</v>
      </c>
      <c r="Z511" s="69">
        <v>11.6312</v>
      </c>
      <c r="AA511" s="69">
        <v>0.11454400000000001</v>
      </c>
      <c r="AB511" s="69">
        <v>21.933599999999998</v>
      </c>
      <c r="AC511" s="69">
        <v>0.51374399999999998</v>
      </c>
      <c r="AD511" s="69">
        <f t="shared" si="64"/>
        <v>97.453064766379683</v>
      </c>
      <c r="AF511" s="11">
        <f t="shared" si="65"/>
        <v>0.72424529975409135</v>
      </c>
      <c r="AG511" s="11"/>
      <c r="AH511" s="11">
        <f t="shared" si="66"/>
        <v>0.35728122503717835</v>
      </c>
      <c r="AI511" s="11">
        <f t="shared" si="67"/>
        <v>0.13803280064258563</v>
      </c>
      <c r="AJ511" s="11">
        <f t="shared" si="68"/>
        <v>0.48416415290438014</v>
      </c>
      <c r="AK511" s="11">
        <f t="shared" si="69"/>
        <v>2.0521821415855845E-2</v>
      </c>
      <c r="AL511" s="3">
        <v>1.6819054786941685</v>
      </c>
      <c r="AM511" s="3">
        <v>9.6027199633315213E-2</v>
      </c>
      <c r="AN511" s="3">
        <v>0.35609403746543294</v>
      </c>
      <c r="AO511" s="3">
        <v>0.12772514706974197</v>
      </c>
      <c r="AP511" s="3">
        <v>0.12611064208027892</v>
      </c>
      <c r="AQ511" s="3">
        <v>0.66667722086815395</v>
      </c>
      <c r="AR511" s="3">
        <v>3.7297291933263217E-3</v>
      </c>
      <c r="AS511" s="3">
        <v>0.90343737449032713</v>
      </c>
      <c r="AT511" s="3">
        <v>3.8293170505255804E-2</v>
      </c>
    </row>
    <row r="512" spans="15:46" x14ac:dyDescent="0.2">
      <c r="O512" t="s">
        <v>318</v>
      </c>
      <c r="P512" s="64">
        <v>79</v>
      </c>
      <c r="Q512" t="s">
        <v>326</v>
      </c>
      <c r="R512" s="22" t="s">
        <v>98</v>
      </c>
      <c r="S512" s="26">
        <v>44763</v>
      </c>
      <c r="T512" s="69">
        <v>48.145400000000002</v>
      </c>
      <c r="U512" s="69">
        <v>1.58352</v>
      </c>
      <c r="V512" s="69">
        <v>4.52393</v>
      </c>
      <c r="W512" s="69">
        <v>2.6366000000000001E-2</v>
      </c>
      <c r="X512" s="69">
        <v>4.7096338566793836</v>
      </c>
      <c r="Y512" s="69">
        <v>4.8960555534228893</v>
      </c>
      <c r="Z512" s="69">
        <v>11.359400000000001</v>
      </c>
      <c r="AA512" s="69">
        <v>0.21781600000000001</v>
      </c>
      <c r="AB512" s="69">
        <v>21.536799999999999</v>
      </c>
      <c r="AC512" s="69">
        <v>1.3588</v>
      </c>
      <c r="AD512" s="69">
        <f t="shared" si="64"/>
        <v>98.357721410102272</v>
      </c>
      <c r="AF512" s="11">
        <f t="shared" si="65"/>
        <v>0.68961180023012647</v>
      </c>
      <c r="AG512" s="11"/>
      <c r="AH512" s="11">
        <f t="shared" si="66"/>
        <v>0.33568354952601914</v>
      </c>
      <c r="AI512" s="11">
        <f t="shared" si="67"/>
        <v>0.15474481736974</v>
      </c>
      <c r="AJ512" s="11">
        <f t="shared" si="68"/>
        <v>0.45735442181392888</v>
      </c>
      <c r="AK512" s="11">
        <f t="shared" si="69"/>
        <v>5.2217211290312031E-2</v>
      </c>
      <c r="AL512" s="3">
        <v>1.8320760912218867</v>
      </c>
      <c r="AM512" s="3">
        <v>4.5321484703111217E-2</v>
      </c>
      <c r="AN512" s="3">
        <v>0.20287787024764897</v>
      </c>
      <c r="AO512" s="3">
        <v>0.14985767981859657</v>
      </c>
      <c r="AP512" s="3">
        <v>0.14019006709665199</v>
      </c>
      <c r="AQ512" s="3">
        <v>0.64441995234101923</v>
      </c>
      <c r="AR512" s="3">
        <v>7.0196785669707929E-3</v>
      </c>
      <c r="AS512" s="3">
        <v>0.87799451335771173</v>
      </c>
      <c r="AT512" s="3">
        <v>0.1002426626464029</v>
      </c>
    </row>
    <row r="513" spans="15:46" x14ac:dyDescent="0.2">
      <c r="O513" t="s">
        <v>318</v>
      </c>
      <c r="P513" s="64">
        <v>79</v>
      </c>
      <c r="Q513" t="s">
        <v>561</v>
      </c>
      <c r="R513" s="22" t="s">
        <v>355</v>
      </c>
      <c r="S513" s="26">
        <v>44763</v>
      </c>
      <c r="T513" s="69">
        <v>43.028399999999998</v>
      </c>
      <c r="U513" s="69">
        <v>3.8677899999999998</v>
      </c>
      <c r="V513" s="69">
        <v>8.6337100000000007</v>
      </c>
      <c r="W513" s="69">
        <v>9.5790000000000007E-3</v>
      </c>
      <c r="X513" s="69">
        <v>3.6742933310940025</v>
      </c>
      <c r="Y513" s="69">
        <v>4.4902635111871874</v>
      </c>
      <c r="Z513" s="69">
        <v>11.4437</v>
      </c>
      <c r="AA513" s="69">
        <v>0.115088</v>
      </c>
      <c r="AB513" s="69">
        <v>21.808299999999999</v>
      </c>
      <c r="AC513" s="69">
        <v>0.61021400000000003</v>
      </c>
      <c r="AD513" s="69">
        <f t="shared" si="64"/>
        <v>97.681337842281195</v>
      </c>
      <c r="AF513" s="11">
        <f t="shared" si="65"/>
        <v>0.72561947043726316</v>
      </c>
      <c r="AG513" s="11"/>
      <c r="AH513" s="11">
        <f t="shared" si="66"/>
        <v>0.35427600345124566</v>
      </c>
      <c r="AI513" s="11">
        <f t="shared" si="67"/>
        <v>0.13598742120975224</v>
      </c>
      <c r="AJ513" s="11">
        <f t="shared" si="68"/>
        <v>0.48517020978802999</v>
      </c>
      <c r="AK513" s="11">
        <f t="shared" si="69"/>
        <v>2.456636555097224E-2</v>
      </c>
      <c r="AL513" s="3">
        <v>1.6506812242458231</v>
      </c>
      <c r="AM513" s="3">
        <v>0.11159963345322525</v>
      </c>
      <c r="AN513" s="3">
        <v>0.39033326466519674</v>
      </c>
      <c r="AO513" s="3">
        <v>0.11786503519370693</v>
      </c>
      <c r="AP513" s="3">
        <v>0.12961702262735206</v>
      </c>
      <c r="AQ513" s="3">
        <v>0.6544844855610672</v>
      </c>
      <c r="AR513" s="3">
        <v>3.7391836579422355E-3</v>
      </c>
      <c r="AS513" s="3">
        <v>0.89629659381198323</v>
      </c>
      <c r="AT513" s="3">
        <v>4.5383556783703635E-2</v>
      </c>
    </row>
    <row r="514" spans="15:46" x14ac:dyDescent="0.2">
      <c r="O514" t="s">
        <v>318</v>
      </c>
      <c r="P514" s="64">
        <v>79</v>
      </c>
      <c r="Q514" t="s">
        <v>327</v>
      </c>
      <c r="R514" s="22" t="s">
        <v>98</v>
      </c>
      <c r="S514" s="26">
        <v>44763</v>
      </c>
      <c r="T514" s="69">
        <v>45.365900000000003</v>
      </c>
      <c r="U514" s="69">
        <v>2.7379699999999998</v>
      </c>
      <c r="V514" s="69">
        <v>6.6728699999999996</v>
      </c>
      <c r="W514" s="69">
        <v>0.192355</v>
      </c>
      <c r="X514" s="69">
        <v>3.9872951713226192</v>
      </c>
      <c r="Y514" s="69">
        <v>3.213608259509332</v>
      </c>
      <c r="Z514" s="69">
        <v>12.619</v>
      </c>
      <c r="AA514" s="69">
        <v>0.100521</v>
      </c>
      <c r="AB514" s="69">
        <v>22.215499999999999</v>
      </c>
      <c r="AC514" s="69">
        <v>0.47698800000000002</v>
      </c>
      <c r="AD514" s="69">
        <f t="shared" si="64"/>
        <v>97.582007430831965</v>
      </c>
      <c r="AF514" s="11">
        <f t="shared" si="65"/>
        <v>0.76583522859307995</v>
      </c>
      <c r="AG514" s="11"/>
      <c r="AH514" s="11">
        <f t="shared" si="66"/>
        <v>0.38101715867726638</v>
      </c>
      <c r="AI514" s="11">
        <f t="shared" si="67"/>
        <v>0.11822550535202006</v>
      </c>
      <c r="AJ514" s="11">
        <f t="shared" si="68"/>
        <v>0.48202851160853233</v>
      </c>
      <c r="AK514" s="11">
        <f t="shared" si="69"/>
        <v>1.8728824362181165E-2</v>
      </c>
      <c r="AL514" s="3">
        <v>1.733773109023987</v>
      </c>
      <c r="AM514" s="3">
        <v>7.8701549802878856E-2</v>
      </c>
      <c r="AN514" s="3">
        <v>0.30054221892717603</v>
      </c>
      <c r="AO514" s="3">
        <v>0.12742195671455167</v>
      </c>
      <c r="AP514" s="3">
        <v>9.2414020611262235E-2</v>
      </c>
      <c r="AQ514" s="3">
        <v>0.71897294771011189</v>
      </c>
      <c r="AR514" s="3">
        <v>3.2535558924471865E-3</v>
      </c>
      <c r="AS514" s="3">
        <v>0.90957966584664052</v>
      </c>
      <c r="AT514" s="3">
        <v>3.5340975470944787E-2</v>
      </c>
    </row>
    <row r="515" spans="15:46" x14ac:dyDescent="0.2">
      <c r="O515" t="s">
        <v>318</v>
      </c>
      <c r="P515" s="64">
        <v>79</v>
      </c>
      <c r="Q515" t="s">
        <v>562</v>
      </c>
      <c r="R515" s="22" t="s">
        <v>355</v>
      </c>
      <c r="S515" s="26">
        <v>44763</v>
      </c>
      <c r="T515" s="69">
        <v>42.708300000000001</v>
      </c>
      <c r="U515" s="69">
        <v>4.4261999999999997</v>
      </c>
      <c r="V515" s="69">
        <v>8.5115400000000001</v>
      </c>
      <c r="W515" s="69">
        <v>9.2999999999999997E-5</v>
      </c>
      <c r="X515" s="69">
        <v>4.4035860296192464</v>
      </c>
      <c r="Y515" s="69">
        <v>3.8624021052895099</v>
      </c>
      <c r="Z515" s="69">
        <v>11.1571</v>
      </c>
      <c r="AA515" s="69">
        <v>0.13195100000000001</v>
      </c>
      <c r="AB515" s="69">
        <v>21.873000000000001</v>
      </c>
      <c r="AC515" s="69">
        <v>0.56153299999999995</v>
      </c>
      <c r="AD515" s="69">
        <f t="shared" ref="AD515:AD519" si="70">SUM(T515:AC515)</f>
        <v>97.635705134908761</v>
      </c>
      <c r="AF515" s="11">
        <f t="shared" si="65"/>
        <v>0.71627805758552854</v>
      </c>
      <c r="AG515" s="11"/>
      <c r="AH515" s="11">
        <f t="shared" si="66"/>
        <v>0.34757348770841479</v>
      </c>
      <c r="AI515" s="11">
        <f t="shared" si="67"/>
        <v>0.14001108644948881</v>
      </c>
      <c r="AJ515" s="11">
        <f t="shared" si="68"/>
        <v>0.48966685750261008</v>
      </c>
      <c r="AK515" s="11">
        <f t="shared" si="69"/>
        <v>2.274856833948638E-2</v>
      </c>
      <c r="AL515" s="3">
        <v>1.6438364337454237</v>
      </c>
      <c r="AM515" s="3">
        <v>0.12813542649693921</v>
      </c>
      <c r="AN515" s="3">
        <v>0.38608644507686024</v>
      </c>
      <c r="AO515" s="3">
        <v>0.14172809637261002</v>
      </c>
      <c r="AP515" s="3">
        <v>0.11186288119697765</v>
      </c>
      <c r="AQ515" s="3">
        <v>0.64021009897574577</v>
      </c>
      <c r="AR515" s="3">
        <v>4.3012802792804679E-3</v>
      </c>
      <c r="AS515" s="3">
        <v>0.90193780133736801</v>
      </c>
      <c r="AT515" s="3">
        <v>4.1901536518795003E-2</v>
      </c>
    </row>
    <row r="516" spans="15:46" x14ac:dyDescent="0.2">
      <c r="O516" t="s">
        <v>318</v>
      </c>
      <c r="P516" s="64">
        <v>79</v>
      </c>
      <c r="Q516" t="s">
        <v>347</v>
      </c>
      <c r="R516" s="22" t="s">
        <v>331</v>
      </c>
      <c r="S516" s="26">
        <v>44763</v>
      </c>
      <c r="T516" s="69">
        <v>46.053800000000003</v>
      </c>
      <c r="U516" s="69">
        <v>2.75021</v>
      </c>
      <c r="V516" s="69">
        <v>5.5713900000000001</v>
      </c>
      <c r="W516" s="69">
        <v>-6.9999999999999994E-5</v>
      </c>
      <c r="X516" s="69">
        <v>4.5575900989750879</v>
      </c>
      <c r="Y516" s="69">
        <v>3.9714690758153663</v>
      </c>
      <c r="Z516" s="69">
        <v>13.0578</v>
      </c>
      <c r="AA516" s="69">
        <v>0.14072499999999999</v>
      </c>
      <c r="AB516" s="69">
        <v>21.527699999999999</v>
      </c>
      <c r="AC516" s="69">
        <v>0.42862800000000001</v>
      </c>
      <c r="AD516" s="69">
        <f t="shared" si="70"/>
        <v>98.059242174790469</v>
      </c>
      <c r="AF516" s="11">
        <f t="shared" si="65"/>
        <v>0.74113630741199077</v>
      </c>
      <c r="AG516" s="11"/>
      <c r="AH516" s="11">
        <f t="shared" si="66"/>
        <v>0.38717176034016459</v>
      </c>
      <c r="AI516" s="11">
        <f t="shared" si="67"/>
        <v>0.13760152952650331</v>
      </c>
      <c r="AJ516" s="11">
        <f t="shared" si="68"/>
        <v>0.45869957156597335</v>
      </c>
      <c r="AK516" s="11">
        <f t="shared" si="69"/>
        <v>1.6527138567358667E-2</v>
      </c>
      <c r="AL516" s="3">
        <v>1.7549698009702714</v>
      </c>
      <c r="AM516" s="3">
        <v>7.8824622894700686E-2</v>
      </c>
      <c r="AN516" s="3">
        <v>0.25020606353992336</v>
      </c>
      <c r="AO516" s="3">
        <v>0.14522540341278672</v>
      </c>
      <c r="AP516" s="3">
        <v>0.11387740474064011</v>
      </c>
      <c r="AQ516" s="3">
        <v>0.74182090410234391</v>
      </c>
      <c r="AR516" s="3">
        <v>4.541655351694293E-3</v>
      </c>
      <c r="AS516" s="3">
        <v>0.87886815554798814</v>
      </c>
      <c r="AT516" s="3">
        <v>3.166598943965096E-2</v>
      </c>
    </row>
    <row r="517" spans="15:46" x14ac:dyDescent="0.2">
      <c r="O517" t="s">
        <v>318</v>
      </c>
      <c r="P517" s="64">
        <v>79</v>
      </c>
      <c r="Q517" t="s">
        <v>347</v>
      </c>
      <c r="R517" s="22" t="s">
        <v>331</v>
      </c>
      <c r="S517" s="26">
        <v>44763</v>
      </c>
      <c r="T517" s="69">
        <v>43.0792</v>
      </c>
      <c r="U517" s="69">
        <v>3.84491</v>
      </c>
      <c r="V517" s="69">
        <v>7.9466099999999997</v>
      </c>
      <c r="W517" s="69">
        <v>0.37962000000000001</v>
      </c>
      <c r="X517" s="69">
        <v>4.5579144958709783</v>
      </c>
      <c r="Y517" s="69">
        <v>3.1479216343379504</v>
      </c>
      <c r="Z517" s="69">
        <v>11.7956</v>
      </c>
      <c r="AA517" s="69">
        <v>9.8968E-2</v>
      </c>
      <c r="AB517" s="69">
        <v>21.6326</v>
      </c>
      <c r="AC517" s="69">
        <v>0.57143100000000002</v>
      </c>
      <c r="AD517" s="69">
        <f t="shared" si="70"/>
        <v>97.054775130208924</v>
      </c>
      <c r="AF517" s="11">
        <f t="shared" si="65"/>
        <v>0.73995655128258708</v>
      </c>
      <c r="AG517" s="11"/>
      <c r="AH517" s="11">
        <f t="shared" si="66"/>
        <v>0.36534951281519595</v>
      </c>
      <c r="AI517" s="11">
        <f t="shared" si="67"/>
        <v>0.13013642943170972</v>
      </c>
      <c r="AJ517" s="11">
        <f t="shared" si="68"/>
        <v>0.48149774433879133</v>
      </c>
      <c r="AK517" s="11">
        <f t="shared" si="69"/>
        <v>2.3016313414303085E-2</v>
      </c>
      <c r="AL517" s="3">
        <v>1.6654046037742571</v>
      </c>
      <c r="AM517" s="3">
        <v>0.1117970071538987</v>
      </c>
      <c r="AN517" s="3">
        <v>0.36204630835932572</v>
      </c>
      <c r="AO517" s="3">
        <v>0.14734026835652164</v>
      </c>
      <c r="AP517" s="3">
        <v>9.1571060171082297E-2</v>
      </c>
      <c r="AQ517" s="3">
        <v>0.6798248661581805</v>
      </c>
      <c r="AR517" s="3">
        <v>3.2403033139476868E-3</v>
      </c>
      <c r="AS517" s="3">
        <v>0.89594792963678993</v>
      </c>
      <c r="AT517" s="3">
        <v>4.2827653075995897E-2</v>
      </c>
    </row>
    <row r="518" spans="15:46" x14ac:dyDescent="0.2">
      <c r="O518" t="s">
        <v>318</v>
      </c>
      <c r="P518" s="64">
        <v>79</v>
      </c>
      <c r="Q518" t="s">
        <v>347</v>
      </c>
      <c r="R518" s="22" t="s">
        <v>331</v>
      </c>
      <c r="S518" s="26">
        <v>44763</v>
      </c>
      <c r="T518" s="69">
        <v>47.070399999999999</v>
      </c>
      <c r="U518" s="69">
        <v>2.61863</v>
      </c>
      <c r="V518" s="69">
        <v>5.19658</v>
      </c>
      <c r="W518" s="69">
        <v>2.3210000000000001E-3</v>
      </c>
      <c r="X518" s="69">
        <v>4.9076797539375399</v>
      </c>
      <c r="Y518" s="69">
        <v>2.6916824613341284</v>
      </c>
      <c r="Z518" s="69">
        <v>13.1157</v>
      </c>
      <c r="AA518" s="69">
        <v>0.13499</v>
      </c>
      <c r="AB518" s="69">
        <v>21.896699999999999</v>
      </c>
      <c r="AC518" s="69">
        <v>0.46828999999999998</v>
      </c>
      <c r="AD518" s="69">
        <f t="shared" si="70"/>
        <v>98.10297321527166</v>
      </c>
      <c r="AF518" s="11">
        <f t="shared" si="65"/>
        <v>0.76134823973653998</v>
      </c>
      <c r="AG518" s="11"/>
      <c r="AH518" s="11">
        <f t="shared" si="66"/>
        <v>0.389792256112031</v>
      </c>
      <c r="AI518" s="11">
        <f t="shared" si="67"/>
        <v>0.12446311314214788</v>
      </c>
      <c r="AJ518" s="11">
        <f t="shared" si="68"/>
        <v>0.46764623475649025</v>
      </c>
      <c r="AK518" s="11">
        <f t="shared" si="69"/>
        <v>1.809839598933094E-2</v>
      </c>
      <c r="AL518" s="3">
        <v>1.7875896519526053</v>
      </c>
      <c r="AM518" s="3">
        <v>7.4797304934801592E-2</v>
      </c>
      <c r="AN518" s="3">
        <v>0.23257747615752786</v>
      </c>
      <c r="AO518" s="3">
        <v>0.15584730982134512</v>
      </c>
      <c r="AP518" s="3">
        <v>7.6917642803032413E-2</v>
      </c>
      <c r="AQ518" s="3">
        <v>0.74256811161707692</v>
      </c>
      <c r="AR518" s="3">
        <v>4.3417046853665821E-3</v>
      </c>
      <c r="AS518" s="3">
        <v>0.89088270996373187</v>
      </c>
      <c r="AT518" s="3">
        <v>3.4478088064512344E-2</v>
      </c>
    </row>
    <row r="519" spans="15:46" x14ac:dyDescent="0.2">
      <c r="O519" t="s">
        <v>318</v>
      </c>
      <c r="P519" s="64">
        <v>79</v>
      </c>
      <c r="Q519" t="s">
        <v>347</v>
      </c>
      <c r="R519" s="22" t="s">
        <v>331</v>
      </c>
      <c r="S519" s="26">
        <v>44763</v>
      </c>
      <c r="T519" s="69">
        <v>45.485700000000001</v>
      </c>
      <c r="U519" s="69">
        <v>2.9228700000000001</v>
      </c>
      <c r="V519" s="69">
        <v>6.5503200000000001</v>
      </c>
      <c r="W519" s="69">
        <v>0.11482199999999999</v>
      </c>
      <c r="X519" s="69">
        <v>4.1408150615788557</v>
      </c>
      <c r="Y519" s="69">
        <v>3.3249357593352293</v>
      </c>
      <c r="Z519" s="69">
        <v>12.581099999999999</v>
      </c>
      <c r="AA519" s="69">
        <v>0.10603</v>
      </c>
      <c r="AB519" s="69">
        <v>22.209499999999998</v>
      </c>
      <c r="AC519" s="69">
        <v>0.47824499999999998</v>
      </c>
      <c r="AD519" s="69">
        <f t="shared" si="70"/>
        <v>97.914337820914071</v>
      </c>
      <c r="AF519" s="11">
        <f t="shared" si="65"/>
        <v>0.75872795315968711</v>
      </c>
      <c r="AG519" s="11"/>
      <c r="AH519" s="11">
        <f t="shared" si="66"/>
        <v>0.37867398452346623</v>
      </c>
      <c r="AI519" s="11">
        <f t="shared" si="67"/>
        <v>0.12222957432124527</v>
      </c>
      <c r="AJ519" s="11">
        <f t="shared" si="68"/>
        <v>0.48037752223167979</v>
      </c>
      <c r="AK519" s="11">
        <f t="shared" si="69"/>
        <v>1.8718918923608743E-2</v>
      </c>
      <c r="AL519" s="3">
        <v>1.7338662153145694</v>
      </c>
      <c r="AM519" s="3">
        <v>8.3799623858455199E-2</v>
      </c>
      <c r="AN519" s="3">
        <v>0.29426140991349609</v>
      </c>
      <c r="AO519" s="3">
        <v>0.1319865532250224</v>
      </c>
      <c r="AP519" s="3">
        <v>9.5368765129993177E-2</v>
      </c>
      <c r="AQ519" s="3">
        <v>0.71496403165858891</v>
      </c>
      <c r="AR519" s="3">
        <v>3.4230102766814579E-3</v>
      </c>
      <c r="AS519" s="3">
        <v>0.90698770987696831</v>
      </c>
      <c r="AT519" s="3">
        <v>3.5342680746224327E-2</v>
      </c>
    </row>
    <row r="520" spans="15:46" x14ac:dyDescent="0.2">
      <c r="AL520" s="3"/>
      <c r="AM520" s="3"/>
      <c r="AN520" s="3"/>
      <c r="AO520" s="3"/>
      <c r="AP520" s="3"/>
      <c r="AQ520" s="3"/>
      <c r="AR520" s="3"/>
      <c r="AS520" s="3"/>
      <c r="AT520" s="3"/>
    </row>
  </sheetData>
  <sortState xmlns:xlrd2="http://schemas.microsoft.com/office/spreadsheetml/2017/richdata2" ref="O3:AT519">
    <sortCondition ref="P3:P519"/>
  </sortState>
  <mergeCells count="2">
    <mergeCell ref="O1:AC1"/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F8512-D631-214E-85AA-3ED91664922A}">
  <dimension ref="A1:CU103"/>
  <sheetViews>
    <sheetView workbookViewId="0"/>
  </sheetViews>
  <sheetFormatPr baseColWidth="10" defaultRowHeight="16" x14ac:dyDescent="0.2"/>
  <cols>
    <col min="1" max="1" width="15.83203125" customWidth="1"/>
    <col min="2" max="2" width="15.1640625" customWidth="1"/>
    <col min="3" max="3" width="8.83203125" style="97"/>
    <col min="4" max="4" width="24.5" customWidth="1"/>
    <col min="5" max="5" width="12.33203125" style="22" customWidth="1"/>
    <col min="6" max="13" width="8.83203125"/>
    <col min="14" max="14" width="10.5" customWidth="1"/>
    <col min="49" max="49" width="10.83203125" style="38"/>
    <col min="58" max="58" width="11" bestFit="1" customWidth="1"/>
    <col min="59" max="61" width="15.33203125" bestFit="1" customWidth="1"/>
    <col min="62" max="62" width="16.5" bestFit="1" customWidth="1"/>
    <col min="63" max="64" width="15.33203125" bestFit="1" customWidth="1"/>
    <col min="65" max="65" width="12.33203125" bestFit="1" customWidth="1"/>
    <col min="66" max="66" width="14.33203125" bestFit="1" customWidth="1"/>
    <col min="67" max="67" width="13.33203125" bestFit="1" customWidth="1"/>
    <col min="68" max="68" width="11" bestFit="1" customWidth="1"/>
    <col min="69" max="69" width="13.33203125" bestFit="1" customWidth="1"/>
    <col min="70" max="70" width="15.33203125" bestFit="1" customWidth="1"/>
    <col min="71" max="71" width="11.33203125" bestFit="1" customWidth="1"/>
    <col min="72" max="73" width="11" bestFit="1" customWidth="1"/>
    <col min="74" max="74" width="11.33203125" bestFit="1" customWidth="1"/>
    <col min="75" max="75" width="13.33203125" bestFit="1" customWidth="1"/>
    <col min="76" max="76" width="11.33203125" bestFit="1" customWidth="1"/>
    <col min="77" max="77" width="12.33203125" bestFit="1" customWidth="1"/>
    <col min="78" max="79" width="11" bestFit="1" customWidth="1"/>
    <col min="80" max="80" width="13.33203125" bestFit="1" customWidth="1"/>
    <col min="81" max="81" width="11" bestFit="1" customWidth="1"/>
    <col min="82" max="82" width="11.33203125" bestFit="1" customWidth="1"/>
    <col min="83" max="83" width="11" bestFit="1" customWidth="1"/>
  </cols>
  <sheetData>
    <row r="1" spans="1:99" ht="22" x14ac:dyDescent="0.3">
      <c r="B1" s="109" t="s">
        <v>74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X1" s="108" t="s">
        <v>796</v>
      </c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</row>
    <row r="2" spans="1:99" x14ac:dyDescent="0.2">
      <c r="AX2" s="36"/>
    </row>
    <row r="3" spans="1:99" s="63" customFormat="1" ht="34" x14ac:dyDescent="0.2">
      <c r="A3" s="63" t="s">
        <v>75</v>
      </c>
      <c r="B3" s="98" t="s">
        <v>628</v>
      </c>
      <c r="C3" s="80" t="s">
        <v>80</v>
      </c>
      <c r="D3" s="63" t="s">
        <v>1420</v>
      </c>
      <c r="E3" s="75" t="s">
        <v>1421</v>
      </c>
      <c r="F3" s="63" t="s">
        <v>631</v>
      </c>
      <c r="G3" s="63" t="s">
        <v>632</v>
      </c>
      <c r="H3" s="63" t="s">
        <v>633</v>
      </c>
      <c r="I3" s="63" t="s">
        <v>634</v>
      </c>
      <c r="J3" s="63" t="s">
        <v>635</v>
      </c>
      <c r="K3" s="63" t="s">
        <v>636</v>
      </c>
      <c r="L3" s="63" t="s">
        <v>637</v>
      </c>
      <c r="M3" s="63" t="s">
        <v>638</v>
      </c>
      <c r="N3" s="63" t="s">
        <v>639</v>
      </c>
      <c r="O3" s="63" t="s">
        <v>640</v>
      </c>
      <c r="P3" s="63" t="s">
        <v>641</v>
      </c>
      <c r="Q3" s="63" t="s">
        <v>642</v>
      </c>
      <c r="R3" s="63" t="s">
        <v>643</v>
      </c>
      <c r="S3" s="63" t="s">
        <v>644</v>
      </c>
      <c r="T3" s="63" t="s">
        <v>645</v>
      </c>
      <c r="U3" s="63" t="s">
        <v>646</v>
      </c>
      <c r="V3" s="63" t="s">
        <v>647</v>
      </c>
      <c r="W3" s="63" t="s">
        <v>648</v>
      </c>
      <c r="X3" s="63" t="s">
        <v>649</v>
      </c>
      <c r="Y3" s="63" t="s">
        <v>650</v>
      </c>
      <c r="Z3" s="63" t="s">
        <v>651</v>
      </c>
      <c r="AA3" s="63" t="s">
        <v>652</v>
      </c>
      <c r="AB3" s="63" t="s">
        <v>653</v>
      </c>
      <c r="AC3" s="63" t="s">
        <v>654</v>
      </c>
      <c r="AD3" s="63" t="s">
        <v>655</v>
      </c>
      <c r="AE3" s="63" t="s">
        <v>656</v>
      </c>
      <c r="AF3" s="63" t="s">
        <v>657</v>
      </c>
      <c r="AG3" s="63" t="s">
        <v>658</v>
      </c>
      <c r="AH3" s="63" t="s">
        <v>659</v>
      </c>
      <c r="AI3" s="63" t="s">
        <v>660</v>
      </c>
      <c r="AJ3" s="63" t="s">
        <v>661</v>
      </c>
      <c r="AK3" s="63" t="s">
        <v>662</v>
      </c>
      <c r="AL3" s="63" t="s">
        <v>663</v>
      </c>
      <c r="AM3" s="63" t="s">
        <v>664</v>
      </c>
      <c r="AN3" s="63" t="s">
        <v>665</v>
      </c>
      <c r="AO3" s="63" t="s">
        <v>666</v>
      </c>
      <c r="AP3" s="63" t="s">
        <v>667</v>
      </c>
      <c r="AQ3" s="63" t="s">
        <v>668</v>
      </c>
      <c r="AR3" s="63" t="s">
        <v>669</v>
      </c>
      <c r="AS3" s="63" t="s">
        <v>670</v>
      </c>
      <c r="AT3" s="63" t="s">
        <v>671</v>
      </c>
      <c r="AW3" s="95"/>
      <c r="BA3" s="96"/>
      <c r="BE3" s="99" t="s">
        <v>770</v>
      </c>
      <c r="BF3" s="100">
        <f>AVERAGE(BF9:BF32)</f>
        <v>9.2616666666666685</v>
      </c>
      <c r="BG3" s="100">
        <f t="shared" ref="BG3:CU3" si="0">AVERAGE(BG9:BG32)</f>
        <v>22911.666666666668</v>
      </c>
      <c r="BH3" s="100">
        <f t="shared" si="0"/>
        <v>20701.666666666668</v>
      </c>
      <c r="BI3" s="100">
        <f t="shared" si="0"/>
        <v>75241.666666666672</v>
      </c>
      <c r="BJ3" s="100">
        <f t="shared" si="0"/>
        <v>254541.66666666666</v>
      </c>
      <c r="BK3" s="100">
        <f t="shared" si="0"/>
        <v>15837.916666666666</v>
      </c>
      <c r="BL3" s="100">
        <f t="shared" si="0"/>
        <v>51137.5</v>
      </c>
      <c r="BM3" s="100">
        <f t="shared" si="0"/>
        <v>36.970833333333324</v>
      </c>
      <c r="BN3" s="100">
        <f t="shared" si="0"/>
        <v>12313.75</v>
      </c>
      <c r="BO3" s="100">
        <f t="shared" si="0"/>
        <v>420.54166666666669</v>
      </c>
      <c r="BP3" s="100">
        <f t="shared" si="0"/>
        <v>14.814583333333331</v>
      </c>
      <c r="BQ3" s="100">
        <f t="shared" si="0"/>
        <v>1628.25</v>
      </c>
      <c r="BR3" s="100">
        <f t="shared" si="0"/>
        <v>60100</v>
      </c>
      <c r="BS3" s="100">
        <f t="shared" si="0"/>
        <v>36.752916666666671</v>
      </c>
      <c r="BT3" s="100">
        <f t="shared" si="0"/>
        <v>12.310416666666667</v>
      </c>
      <c r="BU3" s="100">
        <f t="shared" si="0"/>
        <v>21.499166666666667</v>
      </c>
      <c r="BV3" s="100">
        <f t="shared" si="0"/>
        <v>46.975000000000001</v>
      </c>
      <c r="BW3" s="100">
        <f t="shared" si="0"/>
        <v>339.41666666666669</v>
      </c>
      <c r="BX3" s="100">
        <f t="shared" si="0"/>
        <v>32.845833333333339</v>
      </c>
      <c r="BY3" s="100">
        <f t="shared" si="0"/>
        <v>177.09166666666667</v>
      </c>
      <c r="BZ3" s="100">
        <f t="shared" si="0"/>
        <v>10.324583333333335</v>
      </c>
      <c r="CA3" s="100">
        <f t="shared" si="0"/>
        <v>1.1457083333333331</v>
      </c>
      <c r="CB3" s="100">
        <f t="shared" si="0"/>
        <v>649.08333333333337</v>
      </c>
      <c r="CC3" s="100">
        <f t="shared" si="0"/>
        <v>25.72583333333333</v>
      </c>
      <c r="CD3" s="100">
        <f t="shared" si="0"/>
        <v>51.070833333333333</v>
      </c>
      <c r="CE3" s="100">
        <f t="shared" si="0"/>
        <v>6.2874999999999988</v>
      </c>
      <c r="CF3" s="100">
        <f t="shared" si="0"/>
        <v>28.145833333333339</v>
      </c>
      <c r="CG3" s="100">
        <f t="shared" si="0"/>
        <v>6.2329166666666653</v>
      </c>
      <c r="CH3" s="100">
        <f t="shared" si="0"/>
        <v>1.9504166666666667</v>
      </c>
      <c r="CI3" s="100">
        <f t="shared" si="0"/>
        <v>6.5937499999999991</v>
      </c>
      <c r="CJ3" s="100">
        <f t="shared" si="0"/>
        <v>1.0321666666666669</v>
      </c>
      <c r="CK3" s="100">
        <f t="shared" si="0"/>
        <v>6.0770833333333334</v>
      </c>
      <c r="CL3" s="100">
        <f t="shared" si="0"/>
        <v>1.2467916666666665</v>
      </c>
      <c r="CM3" s="100">
        <f t="shared" si="0"/>
        <v>3.3833333333333329</v>
      </c>
      <c r="CN3" s="100">
        <f t="shared" si="0"/>
        <v>0.47166666666666668</v>
      </c>
      <c r="CO3" s="100">
        <f t="shared" si="0"/>
        <v>3.1504166666666666</v>
      </c>
      <c r="CP3" s="100">
        <f t="shared" si="0"/>
        <v>0.4762083333333334</v>
      </c>
      <c r="CQ3" s="100">
        <f t="shared" si="0"/>
        <v>4.8920833333333338</v>
      </c>
      <c r="CR3" s="100">
        <f t="shared" si="0"/>
        <v>0.71270833333333317</v>
      </c>
      <c r="CS3" s="100">
        <f t="shared" si="0"/>
        <v>10.672499999999999</v>
      </c>
      <c r="CT3" s="100">
        <f t="shared" si="0"/>
        <v>5.8383333333333338</v>
      </c>
      <c r="CU3" s="100">
        <f t="shared" si="0"/>
        <v>1.6253333333333335</v>
      </c>
    </row>
    <row r="4" spans="1:99" x14ac:dyDescent="0.2">
      <c r="A4" t="s">
        <v>96</v>
      </c>
      <c r="B4" s="97">
        <v>1</v>
      </c>
      <c r="C4" t="s">
        <v>674</v>
      </c>
      <c r="D4" t="s">
        <v>675</v>
      </c>
      <c r="E4" s="22" t="s">
        <v>98</v>
      </c>
      <c r="F4">
        <v>0.97</v>
      </c>
      <c r="G4">
        <v>4890</v>
      </c>
      <c r="H4" s="35">
        <v>71000</v>
      </c>
      <c r="I4" s="35">
        <v>46600</v>
      </c>
      <c r="J4" s="35">
        <v>209200</v>
      </c>
      <c r="L4" s="35">
        <v>156700</v>
      </c>
      <c r="M4">
        <v>94.4</v>
      </c>
      <c r="N4">
        <v>16340</v>
      </c>
      <c r="O4">
        <v>331</v>
      </c>
      <c r="P4">
        <v>437</v>
      </c>
      <c r="Q4">
        <v>898</v>
      </c>
      <c r="R4">
        <v>32.76</v>
      </c>
      <c r="S4">
        <v>101.6</v>
      </c>
      <c r="T4">
        <v>15.24</v>
      </c>
      <c r="V4">
        <v>138.80000000000001</v>
      </c>
      <c r="W4">
        <v>20.03</v>
      </c>
      <c r="X4">
        <v>118.6</v>
      </c>
      <c r="Y4">
        <v>0.73099999999999998</v>
      </c>
      <c r="AB4">
        <v>8.5500000000000007</v>
      </c>
      <c r="AC4">
        <v>28.55</v>
      </c>
      <c r="AD4">
        <v>5.0599999999999996</v>
      </c>
      <c r="AE4">
        <v>28.8</v>
      </c>
      <c r="AF4">
        <v>7.04</v>
      </c>
      <c r="AG4">
        <v>2.4300000000000002</v>
      </c>
      <c r="AH4">
        <v>7.34</v>
      </c>
      <c r="AI4">
        <v>0.995</v>
      </c>
      <c r="AJ4">
        <v>5.0599999999999996</v>
      </c>
      <c r="AK4">
        <v>0.81399999999999995</v>
      </c>
      <c r="AL4">
        <v>1.95</v>
      </c>
      <c r="AM4">
        <v>0.19</v>
      </c>
      <c r="AN4">
        <v>1.27</v>
      </c>
      <c r="AO4">
        <v>0.182</v>
      </c>
      <c r="AP4">
        <v>5.68</v>
      </c>
      <c r="AQ4">
        <v>0.15</v>
      </c>
      <c r="BA4" s="37"/>
      <c r="BE4" s="99" t="s">
        <v>1422</v>
      </c>
      <c r="BF4" s="33">
        <f>STDEV(BF9:BF32)</f>
        <v>0.27882777396850544</v>
      </c>
      <c r="BG4" s="33">
        <f t="shared" ref="BG4:CU4" si="1">STDEV(BG9:BG32)</f>
        <v>347.79637554261507</v>
      </c>
      <c r="BH4" s="33">
        <f t="shared" si="1"/>
        <v>314.74857690967673</v>
      </c>
      <c r="BI4" s="33">
        <f t="shared" si="1"/>
        <v>593.38136916772362</v>
      </c>
      <c r="BJ4" s="33">
        <f t="shared" si="1"/>
        <v>1415.4171812937166</v>
      </c>
      <c r="BK4" s="33">
        <f t="shared" si="1"/>
        <v>272.20483282721625</v>
      </c>
      <c r="BL4" s="33">
        <f t="shared" si="1"/>
        <v>615.60327428007383</v>
      </c>
      <c r="BM4" s="33">
        <f t="shared" si="1"/>
        <v>1.8300580096927481</v>
      </c>
      <c r="BN4" s="33">
        <f t="shared" si="1"/>
        <v>203.23069992327524</v>
      </c>
      <c r="BO4" s="33">
        <f t="shared" si="1"/>
        <v>5.4452146255993057</v>
      </c>
      <c r="BP4" s="33">
        <f t="shared" si="1"/>
        <v>1.6682455745787059</v>
      </c>
      <c r="BQ4" s="33">
        <f t="shared" si="1"/>
        <v>24.11250802961527</v>
      </c>
      <c r="BR4" s="33">
        <f t="shared" si="1"/>
        <v>2515.0456348652096</v>
      </c>
      <c r="BS4" s="33">
        <f t="shared" si="1"/>
        <v>0.53670880426886047</v>
      </c>
      <c r="BT4" s="33">
        <f t="shared" si="1"/>
        <v>0.57541273781571745</v>
      </c>
      <c r="BU4" s="33">
        <f t="shared" si="1"/>
        <v>0.39313585069470525</v>
      </c>
      <c r="BV4" s="33">
        <f t="shared" si="1"/>
        <v>0.79795935387385586</v>
      </c>
      <c r="BW4" s="33">
        <f t="shared" si="1"/>
        <v>5.8303304900484321</v>
      </c>
      <c r="BX4" s="33">
        <f t="shared" si="1"/>
        <v>0.72470633732727829</v>
      </c>
      <c r="BY4" s="33">
        <f t="shared" si="1"/>
        <v>3.2585561842320749</v>
      </c>
      <c r="BZ4" s="33">
        <f t="shared" si="1"/>
        <v>0.25455808539620128</v>
      </c>
      <c r="CA4" s="33">
        <f t="shared" si="1"/>
        <v>5.624594993471059E-2</v>
      </c>
      <c r="CB4" s="33">
        <f t="shared" si="1"/>
        <v>10.745744017645015</v>
      </c>
      <c r="CC4" s="33">
        <f t="shared" si="1"/>
        <v>0.43673608254539892</v>
      </c>
      <c r="CD4" s="33">
        <f t="shared" si="1"/>
        <v>0.88929829038144637</v>
      </c>
      <c r="CE4" s="33">
        <f t="shared" si="1"/>
        <v>0.16585090213541323</v>
      </c>
      <c r="CF4" s="33">
        <f t="shared" si="1"/>
        <v>0.61218011463426614</v>
      </c>
      <c r="CG4" s="33">
        <f t="shared" si="1"/>
        <v>0.2390648296040703</v>
      </c>
      <c r="CH4" s="33">
        <f t="shared" si="1"/>
        <v>8.2381887343753138E-2</v>
      </c>
      <c r="CI4" s="33">
        <f t="shared" si="1"/>
        <v>0.25273826468262112</v>
      </c>
      <c r="CJ4" s="33">
        <f t="shared" si="1"/>
        <v>4.6656624178246592E-2</v>
      </c>
      <c r="CK4" s="33">
        <f t="shared" si="1"/>
        <v>0.25434449706727641</v>
      </c>
      <c r="CL4" s="33">
        <f t="shared" si="1"/>
        <v>4.4676595532849132E-2</v>
      </c>
      <c r="CM4" s="33">
        <f t="shared" si="1"/>
        <v>0.13369877455998089</v>
      </c>
      <c r="CN4" s="33">
        <f t="shared" si="1"/>
        <v>3.3033141022268862E-2</v>
      </c>
      <c r="CO4" s="33">
        <f t="shared" si="1"/>
        <v>0.17132423282660042</v>
      </c>
      <c r="CP4" s="33">
        <f t="shared" si="1"/>
        <v>3.4960821757662033E-2</v>
      </c>
      <c r="CQ4" s="33">
        <f t="shared" si="1"/>
        <v>0.1521149212778363</v>
      </c>
      <c r="CR4" s="33">
        <f t="shared" si="1"/>
        <v>4.0537131841942318E-2</v>
      </c>
      <c r="CS4" s="33">
        <f t="shared" si="1"/>
        <v>0.28973734186798789</v>
      </c>
      <c r="CT4" s="33">
        <f t="shared" si="1"/>
        <v>0.10684171243082692</v>
      </c>
      <c r="CU4" s="33">
        <f t="shared" si="1"/>
        <v>7.3974606617692937E-2</v>
      </c>
    </row>
    <row r="5" spans="1:99" x14ac:dyDescent="0.2">
      <c r="A5" t="s">
        <v>96</v>
      </c>
      <c r="B5" s="97">
        <v>1</v>
      </c>
      <c r="C5" t="s">
        <v>674</v>
      </c>
      <c r="D5" t="s">
        <v>737</v>
      </c>
      <c r="E5" s="22" t="s">
        <v>355</v>
      </c>
      <c r="F5">
        <v>0.75</v>
      </c>
      <c r="G5">
        <v>4550</v>
      </c>
      <c r="H5" s="35">
        <v>72200</v>
      </c>
      <c r="I5" s="35">
        <v>36000</v>
      </c>
      <c r="J5" s="35">
        <v>209000</v>
      </c>
      <c r="L5" s="35">
        <v>144900</v>
      </c>
      <c r="M5">
        <v>79.400000000000006</v>
      </c>
      <c r="N5">
        <v>12040</v>
      </c>
      <c r="O5">
        <v>274</v>
      </c>
      <c r="P5">
        <v>384</v>
      </c>
      <c r="Q5">
        <v>861</v>
      </c>
      <c r="R5">
        <v>31.6</v>
      </c>
      <c r="S5">
        <v>95.7</v>
      </c>
      <c r="T5">
        <v>11.5</v>
      </c>
      <c r="V5">
        <v>114.7</v>
      </c>
      <c r="W5">
        <v>15.3</v>
      </c>
      <c r="X5">
        <v>80.2</v>
      </c>
      <c r="Y5">
        <v>0.52500000000000002</v>
      </c>
      <c r="Z5">
        <v>4.3999999999999997E-2</v>
      </c>
      <c r="AB5">
        <v>6.06</v>
      </c>
      <c r="AC5">
        <v>20.36</v>
      </c>
      <c r="AD5">
        <v>3.55</v>
      </c>
      <c r="AE5">
        <v>20.3</v>
      </c>
      <c r="AF5">
        <v>5.48</v>
      </c>
      <c r="AG5">
        <v>1.86</v>
      </c>
      <c r="AH5">
        <v>5.36</v>
      </c>
      <c r="AI5">
        <v>0.72199999999999998</v>
      </c>
      <c r="AJ5">
        <v>3.92</v>
      </c>
      <c r="AK5">
        <v>0.68500000000000005</v>
      </c>
      <c r="AL5">
        <v>1.31</v>
      </c>
      <c r="AM5">
        <v>0.158</v>
      </c>
      <c r="AN5">
        <v>0.96</v>
      </c>
      <c r="AO5">
        <v>0.10199999999999999</v>
      </c>
      <c r="AP5">
        <v>3.43</v>
      </c>
      <c r="AQ5">
        <v>0.11600000000000001</v>
      </c>
      <c r="BA5" s="37"/>
      <c r="BE5" s="99" t="s">
        <v>1423</v>
      </c>
      <c r="BF5" s="33">
        <f>(STDEV(BF9:BF32)/BF3)*100</f>
        <v>3.0105572139842223</v>
      </c>
      <c r="BG5" s="33">
        <f t="shared" ref="BG5:CU5" si="2">(STDEV(BG9:BG32)/BG3)*100</f>
        <v>1.5179881088642542</v>
      </c>
      <c r="BH5" s="33">
        <f t="shared" si="2"/>
        <v>1.5204021105048389</v>
      </c>
      <c r="BI5" s="33">
        <f t="shared" si="2"/>
        <v>0.78863400487459101</v>
      </c>
      <c r="BJ5" s="33">
        <f t="shared" si="2"/>
        <v>0.55606502457111151</v>
      </c>
      <c r="BK5" s="33">
        <f t="shared" si="2"/>
        <v>1.718690902068662</v>
      </c>
      <c r="BL5" s="33">
        <f t="shared" si="2"/>
        <v>1.203819651488778</v>
      </c>
      <c r="BM5" s="33">
        <f t="shared" si="2"/>
        <v>4.9500047596783459</v>
      </c>
      <c r="BN5" s="33">
        <f t="shared" si="2"/>
        <v>1.6504371123603714</v>
      </c>
      <c r="BO5" s="33">
        <f t="shared" si="2"/>
        <v>1.2948097791972983</v>
      </c>
      <c r="BP5" s="33">
        <f t="shared" si="2"/>
        <v>11.260833578930937</v>
      </c>
      <c r="BQ5" s="33">
        <f t="shared" si="2"/>
        <v>1.4808848782198845</v>
      </c>
      <c r="BR5" s="33">
        <f t="shared" si="2"/>
        <v>4.1847681112565889</v>
      </c>
      <c r="BS5" s="33">
        <f t="shared" si="2"/>
        <v>1.4603162223465995</v>
      </c>
      <c r="BT5" s="33">
        <f t="shared" si="2"/>
        <v>4.6741938424698652</v>
      </c>
      <c r="BU5" s="33">
        <f t="shared" si="2"/>
        <v>1.8286097167861015</v>
      </c>
      <c r="BV5" s="33">
        <f t="shared" si="2"/>
        <v>1.6986894175068779</v>
      </c>
      <c r="BW5" s="33">
        <f t="shared" si="2"/>
        <v>1.7177502057594201</v>
      </c>
      <c r="BX5" s="33">
        <f t="shared" si="2"/>
        <v>2.2063874281180609</v>
      </c>
      <c r="BY5" s="33">
        <f t="shared" si="2"/>
        <v>1.8400392551308125</v>
      </c>
      <c r="BZ5" s="33">
        <f t="shared" si="2"/>
        <v>2.4655531092896523</v>
      </c>
      <c r="CA5" s="33">
        <f t="shared" si="2"/>
        <v>4.9092730059026595</v>
      </c>
      <c r="CB5" s="33">
        <f t="shared" si="2"/>
        <v>1.6555261036299931</v>
      </c>
      <c r="CC5" s="33">
        <f t="shared" si="2"/>
        <v>1.6976557256145859</v>
      </c>
      <c r="CD5" s="33">
        <f t="shared" si="2"/>
        <v>1.7413036606963133</v>
      </c>
      <c r="CE5" s="33">
        <f t="shared" si="2"/>
        <v>2.6377877079190979</v>
      </c>
      <c r="CF5" s="33">
        <f t="shared" si="2"/>
        <v>2.175029274792359</v>
      </c>
      <c r="CG5" s="33">
        <f t="shared" si="2"/>
        <v>3.8355210311502699</v>
      </c>
      <c r="CH5" s="33">
        <f t="shared" si="2"/>
        <v>4.2238096480454503</v>
      </c>
      <c r="CI5" s="33">
        <f t="shared" si="2"/>
        <v>3.8329973790729275</v>
      </c>
      <c r="CJ5" s="33">
        <f t="shared" si="2"/>
        <v>4.5202606986836669</v>
      </c>
      <c r="CK5" s="33">
        <f t="shared" si="2"/>
        <v>4.1853054025468861</v>
      </c>
      <c r="CL5" s="33">
        <f t="shared" si="2"/>
        <v>3.5833248430584477</v>
      </c>
      <c r="CM5" s="33">
        <f t="shared" si="2"/>
        <v>3.9516879180289921</v>
      </c>
      <c r="CN5" s="33">
        <f t="shared" si="2"/>
        <v>7.0034927962407485</v>
      </c>
      <c r="CO5" s="33">
        <f t="shared" si="2"/>
        <v>5.4381452028017589</v>
      </c>
      <c r="CP5" s="33">
        <f t="shared" si="2"/>
        <v>7.3414972629616644</v>
      </c>
      <c r="CQ5" s="33">
        <f t="shared" si="2"/>
        <v>3.1094098549255351</v>
      </c>
      <c r="CR5" s="33">
        <f t="shared" si="2"/>
        <v>5.687758925499069</v>
      </c>
      <c r="CS5" s="33">
        <f t="shared" si="2"/>
        <v>2.7148029221643282</v>
      </c>
      <c r="CT5" s="33">
        <f t="shared" si="2"/>
        <v>1.8300036385525593</v>
      </c>
      <c r="CU5" s="33">
        <f t="shared" si="2"/>
        <v>4.5513498739351679</v>
      </c>
    </row>
    <row r="6" spans="1:99" x14ac:dyDescent="0.2">
      <c r="A6" t="s">
        <v>96</v>
      </c>
      <c r="B6" s="97">
        <v>1</v>
      </c>
      <c r="C6" t="s">
        <v>674</v>
      </c>
      <c r="D6" t="s">
        <v>685</v>
      </c>
      <c r="E6" s="22" t="s">
        <v>98</v>
      </c>
      <c r="F6">
        <v>3.08</v>
      </c>
      <c r="G6">
        <v>6840</v>
      </c>
      <c r="H6" s="35">
        <v>61600</v>
      </c>
      <c r="I6" s="35">
        <v>52100</v>
      </c>
      <c r="J6" s="35">
        <v>211400</v>
      </c>
      <c r="L6" s="35">
        <v>158700</v>
      </c>
      <c r="M6">
        <v>45.7</v>
      </c>
      <c r="N6">
        <v>17940</v>
      </c>
      <c r="O6">
        <v>280</v>
      </c>
      <c r="Q6">
        <v>1763</v>
      </c>
      <c r="R6">
        <v>23.69</v>
      </c>
      <c r="S6">
        <v>3.49</v>
      </c>
      <c r="T6">
        <v>21.7</v>
      </c>
      <c r="V6">
        <v>215.6</v>
      </c>
      <c r="W6">
        <v>37.5</v>
      </c>
      <c r="X6">
        <v>363</v>
      </c>
      <c r="Y6">
        <v>2.88</v>
      </c>
      <c r="AB6">
        <v>23.9</v>
      </c>
      <c r="AC6">
        <v>77.099999999999994</v>
      </c>
      <c r="AD6">
        <v>12.18</v>
      </c>
      <c r="AE6">
        <v>63.9</v>
      </c>
      <c r="AF6">
        <v>15.26</v>
      </c>
      <c r="AG6">
        <v>4.83</v>
      </c>
      <c r="AH6">
        <v>13.29</v>
      </c>
      <c r="AI6">
        <v>1.877</v>
      </c>
      <c r="AJ6">
        <v>9.49</v>
      </c>
      <c r="AK6">
        <v>1.6</v>
      </c>
      <c r="AL6">
        <v>3.76</v>
      </c>
      <c r="AM6">
        <v>0.43</v>
      </c>
      <c r="AN6">
        <v>2.59</v>
      </c>
      <c r="AO6">
        <v>0.36699999999999999</v>
      </c>
      <c r="AP6">
        <v>14.38</v>
      </c>
      <c r="AQ6">
        <v>0.79200000000000004</v>
      </c>
      <c r="AW6"/>
      <c r="BA6" s="37"/>
      <c r="BE6" s="101" t="s">
        <v>1424</v>
      </c>
      <c r="BF6" s="33">
        <v>9</v>
      </c>
      <c r="BG6" s="33">
        <v>23962</v>
      </c>
      <c r="BH6" s="33">
        <v>21470</v>
      </c>
      <c r="BI6" s="33">
        <v>70920</v>
      </c>
      <c r="BJ6" s="33">
        <v>254287</v>
      </c>
      <c r="BK6" s="33">
        <v>14900</v>
      </c>
      <c r="BL6" s="33">
        <v>50458</v>
      </c>
      <c r="BM6" s="33">
        <v>33</v>
      </c>
      <c r="BN6" s="33">
        <v>14100</v>
      </c>
      <c r="BO6" s="33">
        <v>425</v>
      </c>
      <c r="BP6" s="33">
        <v>17</v>
      </c>
      <c r="BQ6" s="33">
        <v>1550</v>
      </c>
      <c r="BR6" s="33">
        <v>97221</v>
      </c>
      <c r="BS6" s="33">
        <v>38</v>
      </c>
      <c r="BT6" s="33">
        <v>13</v>
      </c>
      <c r="BU6" s="33">
        <v>23</v>
      </c>
      <c r="BV6" s="33">
        <v>47</v>
      </c>
      <c r="BW6" s="33">
        <v>342</v>
      </c>
      <c r="BX6" s="33">
        <v>35</v>
      </c>
      <c r="BY6" s="33">
        <v>184</v>
      </c>
      <c r="BZ6" s="33">
        <v>12.5</v>
      </c>
      <c r="CA6" s="33">
        <v>1.1599999999999999</v>
      </c>
      <c r="CB6" s="33">
        <v>683</v>
      </c>
      <c r="CC6" s="33">
        <v>24.7</v>
      </c>
      <c r="CD6" s="33">
        <v>53.3</v>
      </c>
      <c r="CE6" s="33">
        <v>6.7</v>
      </c>
      <c r="CF6" s="33">
        <v>28.9</v>
      </c>
      <c r="CG6" s="33">
        <v>6.59</v>
      </c>
      <c r="CH6" s="33">
        <v>1.97</v>
      </c>
      <c r="CI6" s="33">
        <v>6.71</v>
      </c>
      <c r="CJ6" s="33">
        <v>1.02</v>
      </c>
      <c r="CK6" s="33">
        <v>6.44</v>
      </c>
      <c r="CL6" s="33">
        <v>1.27</v>
      </c>
      <c r="CM6" s="33">
        <v>3.7</v>
      </c>
      <c r="CN6" s="33">
        <v>0.51</v>
      </c>
      <c r="CO6" s="33">
        <v>3.39</v>
      </c>
      <c r="CP6" s="33">
        <v>0.503</v>
      </c>
      <c r="CQ6" s="33">
        <v>4.84</v>
      </c>
      <c r="CR6" s="33">
        <v>0.78</v>
      </c>
      <c r="CS6" s="33">
        <v>11</v>
      </c>
      <c r="CT6" s="33">
        <v>5.9</v>
      </c>
      <c r="CU6" s="33">
        <v>1.69</v>
      </c>
    </row>
    <row r="7" spans="1:99" x14ac:dyDescent="0.2">
      <c r="A7" t="s">
        <v>96</v>
      </c>
      <c r="B7" s="97">
        <v>1</v>
      </c>
      <c r="C7" t="s">
        <v>674</v>
      </c>
      <c r="D7" t="s">
        <v>742</v>
      </c>
      <c r="E7" s="22" t="s">
        <v>355</v>
      </c>
      <c r="F7">
        <v>1.32</v>
      </c>
      <c r="G7">
        <v>3410</v>
      </c>
      <c r="H7" s="35">
        <v>74700</v>
      </c>
      <c r="I7">
        <v>24140</v>
      </c>
      <c r="J7" s="35">
        <v>206700</v>
      </c>
      <c r="L7" s="35">
        <v>144300</v>
      </c>
      <c r="M7">
        <v>78.099999999999994</v>
      </c>
      <c r="N7">
        <v>9210</v>
      </c>
      <c r="O7">
        <v>207</v>
      </c>
      <c r="P7">
        <v>141</v>
      </c>
      <c r="Q7">
        <v>1050</v>
      </c>
      <c r="R7">
        <v>30.43</v>
      </c>
      <c r="S7">
        <v>60.4</v>
      </c>
      <c r="T7">
        <v>8.77</v>
      </c>
      <c r="V7">
        <v>119.1</v>
      </c>
      <c r="W7">
        <v>17.16</v>
      </c>
      <c r="X7">
        <v>96</v>
      </c>
      <c r="Y7">
        <v>0.48699999999999999</v>
      </c>
      <c r="AB7">
        <v>7.24</v>
      </c>
      <c r="AC7">
        <v>24.51</v>
      </c>
      <c r="AD7">
        <v>4</v>
      </c>
      <c r="AE7">
        <v>24</v>
      </c>
      <c r="AF7">
        <v>6.36</v>
      </c>
      <c r="AG7">
        <v>2.14</v>
      </c>
      <c r="AH7">
        <v>6.04</v>
      </c>
      <c r="AI7">
        <v>0.80600000000000005</v>
      </c>
      <c r="AJ7">
        <v>4.17</v>
      </c>
      <c r="AK7">
        <v>0.68799999999999994</v>
      </c>
      <c r="AL7">
        <v>1.42</v>
      </c>
      <c r="AM7">
        <v>0.17899999999999999</v>
      </c>
      <c r="AN7">
        <v>1.07</v>
      </c>
      <c r="AO7">
        <v>0.14299999999999999</v>
      </c>
      <c r="AP7">
        <v>3.98</v>
      </c>
      <c r="AQ7">
        <v>7.4999999999999997E-2</v>
      </c>
      <c r="BA7" s="37"/>
      <c r="BE7" s="99" t="s">
        <v>56</v>
      </c>
      <c r="BF7" s="33">
        <f>(BF6-BF3)/BF6*100</f>
        <v>-2.9074074074074274</v>
      </c>
      <c r="BG7" s="33">
        <f t="shared" ref="BG7:BJ7" si="3">(BG6-BG3)/BG6*100</f>
        <v>4.3833291600589765</v>
      </c>
      <c r="BH7" s="33">
        <f t="shared" si="3"/>
        <v>3.5786368576307974</v>
      </c>
      <c r="BI7" s="33">
        <f t="shared" si="3"/>
        <v>-6.0937206241774833</v>
      </c>
      <c r="BJ7" s="33">
        <f t="shared" si="3"/>
        <v>-0.10014930636118125</v>
      </c>
      <c r="BK7" s="33">
        <f t="shared" ref="BK7:CU7" si="4">(BK6-BK3)/BK6*100</f>
        <v>-6.2947427293064839</v>
      </c>
      <c r="BL7" s="33">
        <f t="shared" si="4"/>
        <v>-1.3466645526972929</v>
      </c>
      <c r="BM7" s="33">
        <f t="shared" si="4"/>
        <v>-12.032828282828255</v>
      </c>
      <c r="BN7" s="33">
        <f t="shared" si="4"/>
        <v>12.668439716312058</v>
      </c>
      <c r="BO7" s="33">
        <f t="shared" si="4"/>
        <v>1.0490196078431329</v>
      </c>
      <c r="BP7" s="33">
        <f t="shared" si="4"/>
        <v>12.855392156862756</v>
      </c>
      <c r="BQ7" s="33">
        <f t="shared" si="4"/>
        <v>-5.0483870967741939</v>
      </c>
      <c r="BR7" s="33">
        <f t="shared" si="4"/>
        <v>38.182080003291468</v>
      </c>
      <c r="BS7" s="33">
        <f t="shared" si="4"/>
        <v>3.2817982456140231</v>
      </c>
      <c r="BT7" s="33">
        <f t="shared" si="4"/>
        <v>5.3044871794871788</v>
      </c>
      <c r="BU7" s="33">
        <f t="shared" si="4"/>
        <v>6.5253623188405756</v>
      </c>
      <c r="BV7" s="33">
        <f t="shared" si="4"/>
        <v>5.3191489361699103E-2</v>
      </c>
      <c r="BW7" s="33">
        <f t="shared" si="4"/>
        <v>0.7553606237816709</v>
      </c>
      <c r="BX7" s="33">
        <f t="shared" si="4"/>
        <v>6.15476190476189</v>
      </c>
      <c r="BY7" s="33">
        <f t="shared" si="4"/>
        <v>3.7545289855072452</v>
      </c>
      <c r="BZ7" s="33">
        <f t="shared" si="4"/>
        <v>17.403333333333322</v>
      </c>
      <c r="CA7" s="33">
        <f t="shared" si="4"/>
        <v>1.2320402298850701</v>
      </c>
      <c r="CB7" s="33">
        <f t="shared" si="4"/>
        <v>4.9658369936554365</v>
      </c>
      <c r="CC7" s="33">
        <f t="shared" si="4"/>
        <v>-4.1531713900134868</v>
      </c>
      <c r="CD7" s="33">
        <f t="shared" si="4"/>
        <v>4.1823014383989952</v>
      </c>
      <c r="CE7" s="33">
        <f t="shared" si="4"/>
        <v>6.1567164179104692</v>
      </c>
      <c r="CF7" s="33">
        <f t="shared" si="4"/>
        <v>2.609573241061105</v>
      </c>
      <c r="CG7" s="33">
        <f t="shared" si="4"/>
        <v>5.4185634800202509</v>
      </c>
      <c r="CH7" s="33">
        <f t="shared" si="4"/>
        <v>0.99407783417935458</v>
      </c>
      <c r="CI7" s="33">
        <f t="shared" si="4"/>
        <v>1.7324888226527699</v>
      </c>
      <c r="CJ7" s="33">
        <f t="shared" si="4"/>
        <v>-1.1928104575163607</v>
      </c>
      <c r="CK7" s="33">
        <f t="shared" si="4"/>
        <v>5.6353519668737109</v>
      </c>
      <c r="CL7" s="33">
        <f t="shared" si="4"/>
        <v>1.8274278215223225</v>
      </c>
      <c r="CM7" s="33">
        <f t="shared" si="4"/>
        <v>8.5585585585585751</v>
      </c>
      <c r="CN7" s="33">
        <f t="shared" si="4"/>
        <v>7.5163398692810457</v>
      </c>
      <c r="CO7" s="33">
        <f t="shared" si="4"/>
        <v>7.067354965585058</v>
      </c>
      <c r="CP7" s="33">
        <f t="shared" si="4"/>
        <v>5.3263750828363028</v>
      </c>
      <c r="CQ7" s="33">
        <f t="shared" si="4"/>
        <v>-1.076101928374668</v>
      </c>
      <c r="CR7" s="33">
        <f t="shared" si="4"/>
        <v>8.6271367521367779</v>
      </c>
      <c r="CS7" s="33">
        <f t="shared" si="4"/>
        <v>2.9772727272727324</v>
      </c>
      <c r="CT7" s="33">
        <f t="shared" si="4"/>
        <v>1.0451977401129919</v>
      </c>
      <c r="CU7" s="33">
        <f t="shared" si="4"/>
        <v>3.8264299802761199</v>
      </c>
    </row>
    <row r="8" spans="1:99" x14ac:dyDescent="0.2">
      <c r="A8" t="s">
        <v>96</v>
      </c>
      <c r="B8" s="97">
        <v>1</v>
      </c>
      <c r="C8" t="s">
        <v>674</v>
      </c>
      <c r="D8" t="s">
        <v>677</v>
      </c>
      <c r="E8" s="22" t="s">
        <v>98</v>
      </c>
      <c r="F8">
        <v>1.3</v>
      </c>
      <c r="G8">
        <v>5060</v>
      </c>
      <c r="H8" s="35">
        <v>73700</v>
      </c>
      <c r="I8">
        <v>17670</v>
      </c>
      <c r="J8" s="35">
        <v>213000</v>
      </c>
      <c r="L8" s="35">
        <v>141900</v>
      </c>
      <c r="M8">
        <v>43.5</v>
      </c>
      <c r="N8">
        <v>5510</v>
      </c>
      <c r="O8">
        <v>153.30000000000001</v>
      </c>
      <c r="P8">
        <v>324</v>
      </c>
      <c r="Q8">
        <v>1339</v>
      </c>
      <c r="R8">
        <v>28.03</v>
      </c>
      <c r="S8">
        <v>108.7</v>
      </c>
      <c r="T8">
        <v>8.9499999999999993</v>
      </c>
      <c r="V8">
        <v>212</v>
      </c>
      <c r="W8">
        <v>17</v>
      </c>
      <c r="X8">
        <v>180.9</v>
      </c>
      <c r="Y8">
        <v>0.74099999999999999</v>
      </c>
      <c r="Z8">
        <v>4.2999999999999997E-2</v>
      </c>
      <c r="AB8">
        <v>18.72</v>
      </c>
      <c r="AC8">
        <v>46.9</v>
      </c>
      <c r="AD8">
        <v>6.16</v>
      </c>
      <c r="AE8">
        <v>29.5</v>
      </c>
      <c r="AF8">
        <v>6.43</v>
      </c>
      <c r="AG8">
        <v>1.91</v>
      </c>
      <c r="AH8">
        <v>5.55</v>
      </c>
      <c r="AI8">
        <v>0.72899999999999998</v>
      </c>
      <c r="AJ8">
        <v>3.78</v>
      </c>
      <c r="AK8">
        <v>0.71199999999999997</v>
      </c>
      <c r="AL8">
        <v>1.62</v>
      </c>
      <c r="AM8">
        <v>0.21</v>
      </c>
      <c r="AN8">
        <v>1.3</v>
      </c>
      <c r="AO8">
        <v>0.21099999999999999</v>
      </c>
      <c r="AP8">
        <v>5.77</v>
      </c>
      <c r="AQ8">
        <v>0.121</v>
      </c>
      <c r="AY8" t="s">
        <v>623</v>
      </c>
      <c r="AZ8" t="s">
        <v>624</v>
      </c>
      <c r="BA8" t="s">
        <v>625</v>
      </c>
      <c r="BB8" t="s">
        <v>626</v>
      </c>
      <c r="BC8" t="s">
        <v>627</v>
      </c>
      <c r="BD8" t="s">
        <v>629</v>
      </c>
      <c r="BE8" t="s">
        <v>630</v>
      </c>
      <c r="BF8" t="s">
        <v>631</v>
      </c>
      <c r="BG8" t="s">
        <v>632</v>
      </c>
      <c r="BH8" t="s">
        <v>633</v>
      </c>
      <c r="BI8" t="s">
        <v>634</v>
      </c>
      <c r="BJ8" t="s">
        <v>635</v>
      </c>
      <c r="BK8" t="s">
        <v>636</v>
      </c>
      <c r="BL8" t="s">
        <v>637</v>
      </c>
      <c r="BM8" t="s">
        <v>638</v>
      </c>
      <c r="BN8" t="s">
        <v>639</v>
      </c>
      <c r="BO8" t="s">
        <v>640</v>
      </c>
      <c r="BP8" t="s">
        <v>641</v>
      </c>
      <c r="BQ8" t="s">
        <v>642</v>
      </c>
      <c r="BR8" t="s">
        <v>771</v>
      </c>
      <c r="BS8" t="s">
        <v>643</v>
      </c>
      <c r="BT8" t="s">
        <v>644</v>
      </c>
      <c r="BU8" t="s">
        <v>645</v>
      </c>
      <c r="BV8" t="s">
        <v>646</v>
      </c>
      <c r="BW8" t="s">
        <v>647</v>
      </c>
      <c r="BX8" t="s">
        <v>648</v>
      </c>
      <c r="BY8" t="s">
        <v>649</v>
      </c>
      <c r="BZ8" t="s">
        <v>650</v>
      </c>
      <c r="CA8" t="s">
        <v>651</v>
      </c>
      <c r="CB8" t="s">
        <v>652</v>
      </c>
      <c r="CC8" t="s">
        <v>653</v>
      </c>
      <c r="CD8" t="s">
        <v>654</v>
      </c>
      <c r="CE8" t="s">
        <v>655</v>
      </c>
      <c r="CF8" t="s">
        <v>656</v>
      </c>
      <c r="CG8" t="s">
        <v>657</v>
      </c>
      <c r="CH8" t="s">
        <v>658</v>
      </c>
      <c r="CI8" t="s">
        <v>659</v>
      </c>
      <c r="CJ8" t="s">
        <v>660</v>
      </c>
      <c r="CK8" t="s">
        <v>661</v>
      </c>
      <c r="CL8" t="s">
        <v>662</v>
      </c>
      <c r="CM8" t="s">
        <v>663</v>
      </c>
      <c r="CN8" t="s">
        <v>664</v>
      </c>
      <c r="CO8" t="s">
        <v>665</v>
      </c>
      <c r="CP8" t="s">
        <v>666</v>
      </c>
      <c r="CQ8" t="s">
        <v>667</v>
      </c>
      <c r="CR8" t="s">
        <v>668</v>
      </c>
      <c r="CS8" t="s">
        <v>669</v>
      </c>
      <c r="CT8" t="s">
        <v>670</v>
      </c>
      <c r="CU8" t="s">
        <v>671</v>
      </c>
    </row>
    <row r="9" spans="1:99" x14ac:dyDescent="0.2">
      <c r="A9" t="s">
        <v>96</v>
      </c>
      <c r="B9" s="97">
        <v>1</v>
      </c>
      <c r="C9" t="s">
        <v>674</v>
      </c>
      <c r="D9" t="s">
        <v>738</v>
      </c>
      <c r="E9" s="22" t="s">
        <v>355</v>
      </c>
      <c r="F9">
        <v>1.5</v>
      </c>
      <c r="G9">
        <v>5030</v>
      </c>
      <c r="H9" s="35">
        <v>70500</v>
      </c>
      <c r="I9" s="35">
        <v>36900</v>
      </c>
      <c r="J9" s="35">
        <v>209100</v>
      </c>
      <c r="K9">
        <v>16.600000000000001</v>
      </c>
      <c r="L9" s="35">
        <v>150800</v>
      </c>
      <c r="M9">
        <v>65.400000000000006</v>
      </c>
      <c r="N9">
        <v>14470</v>
      </c>
      <c r="O9">
        <v>266</v>
      </c>
      <c r="P9">
        <v>290</v>
      </c>
      <c r="Q9">
        <v>1210</v>
      </c>
      <c r="R9">
        <v>28.8</v>
      </c>
      <c r="S9">
        <v>69</v>
      </c>
      <c r="T9">
        <v>13.75</v>
      </c>
      <c r="V9">
        <v>186.1</v>
      </c>
      <c r="W9">
        <v>24.6</v>
      </c>
      <c r="X9">
        <v>163.69999999999999</v>
      </c>
      <c r="Y9">
        <v>1.59</v>
      </c>
      <c r="AB9">
        <v>15.97</v>
      </c>
      <c r="AC9">
        <v>46.5</v>
      </c>
      <c r="AD9">
        <v>7.22</v>
      </c>
      <c r="AE9">
        <v>39.299999999999997</v>
      </c>
      <c r="AF9">
        <v>9.4</v>
      </c>
      <c r="AG9">
        <v>2.73</v>
      </c>
      <c r="AH9">
        <v>8.32</v>
      </c>
      <c r="AI9">
        <v>1.131</v>
      </c>
      <c r="AJ9">
        <v>6.02</v>
      </c>
      <c r="AK9">
        <v>0.99099999999999999</v>
      </c>
      <c r="AL9">
        <v>2.15</v>
      </c>
      <c r="AM9">
        <v>0.26200000000000001</v>
      </c>
      <c r="AN9">
        <v>1.57</v>
      </c>
      <c r="AO9">
        <v>0.23</v>
      </c>
      <c r="AP9">
        <v>6.68</v>
      </c>
      <c r="AQ9">
        <v>0.33500000000000002</v>
      </c>
      <c r="AX9" t="s">
        <v>672</v>
      </c>
      <c r="AY9" t="s">
        <v>673</v>
      </c>
      <c r="AZ9" t="s">
        <v>772</v>
      </c>
      <c r="BA9" t="s">
        <v>686</v>
      </c>
      <c r="BB9" s="34">
        <v>0.64241122685185192</v>
      </c>
      <c r="BC9">
        <v>37.904000000000003</v>
      </c>
      <c r="BE9" s="35">
        <v>100000</v>
      </c>
      <c r="BF9">
        <v>9.23</v>
      </c>
      <c r="BG9">
        <v>22450</v>
      </c>
      <c r="BH9">
        <v>20070</v>
      </c>
      <c r="BI9" s="35">
        <v>74600</v>
      </c>
      <c r="BJ9" s="35">
        <v>253900</v>
      </c>
      <c r="BK9">
        <v>15830</v>
      </c>
      <c r="BL9" s="35">
        <v>51000</v>
      </c>
      <c r="BM9">
        <v>38.5</v>
      </c>
      <c r="BN9">
        <v>11830</v>
      </c>
      <c r="BO9">
        <v>413</v>
      </c>
      <c r="BP9">
        <v>15.7</v>
      </c>
      <c r="BQ9">
        <v>1592</v>
      </c>
      <c r="BR9" s="35">
        <v>56500</v>
      </c>
      <c r="BS9">
        <v>36.549999999999997</v>
      </c>
      <c r="BT9">
        <v>12.69</v>
      </c>
      <c r="BU9">
        <v>21.9</v>
      </c>
      <c r="BV9">
        <v>47.1</v>
      </c>
      <c r="BW9">
        <v>333</v>
      </c>
      <c r="BX9">
        <v>31.9</v>
      </c>
      <c r="BY9">
        <v>175.1</v>
      </c>
      <c r="BZ9">
        <v>10.37</v>
      </c>
      <c r="CA9">
        <v>1.24</v>
      </c>
      <c r="CB9">
        <v>646</v>
      </c>
      <c r="CC9">
        <v>25.92</v>
      </c>
      <c r="CD9">
        <v>51.4</v>
      </c>
      <c r="CE9">
        <v>6.05</v>
      </c>
      <c r="CF9">
        <v>27.3</v>
      </c>
      <c r="CG9">
        <v>5.51</v>
      </c>
      <c r="CH9">
        <v>1.88</v>
      </c>
      <c r="CI9">
        <v>6.73</v>
      </c>
      <c r="CJ9">
        <v>1.042</v>
      </c>
      <c r="CK9">
        <v>5.97</v>
      </c>
      <c r="CL9">
        <v>1.2909999999999999</v>
      </c>
      <c r="CM9">
        <v>3.41</v>
      </c>
      <c r="CN9">
        <v>0.45400000000000001</v>
      </c>
      <c r="CO9">
        <v>3.31</v>
      </c>
      <c r="CP9">
        <v>0.46400000000000002</v>
      </c>
      <c r="CQ9">
        <v>4.8600000000000003</v>
      </c>
      <c r="CR9">
        <v>0.63200000000000001</v>
      </c>
      <c r="CS9">
        <v>10.96</v>
      </c>
      <c r="CT9">
        <v>5.72</v>
      </c>
      <c r="CU9">
        <v>1.62</v>
      </c>
    </row>
    <row r="10" spans="1:99" x14ac:dyDescent="0.2">
      <c r="A10" t="s">
        <v>96</v>
      </c>
      <c r="B10" s="97">
        <v>1</v>
      </c>
      <c r="C10" t="s">
        <v>674</v>
      </c>
      <c r="D10" t="s">
        <v>679</v>
      </c>
      <c r="E10" s="22" t="s">
        <v>98</v>
      </c>
      <c r="F10">
        <v>1.2</v>
      </c>
      <c r="G10">
        <v>4340</v>
      </c>
      <c r="H10" s="35">
        <v>73200</v>
      </c>
      <c r="I10">
        <v>37430</v>
      </c>
      <c r="J10" s="35">
        <v>211700</v>
      </c>
      <c r="L10" s="35">
        <v>149800</v>
      </c>
      <c r="M10">
        <v>80.599999999999994</v>
      </c>
      <c r="N10">
        <v>13020</v>
      </c>
      <c r="O10">
        <v>294</v>
      </c>
      <c r="P10">
        <v>36.799999999999997</v>
      </c>
      <c r="Q10">
        <v>936</v>
      </c>
      <c r="R10">
        <v>32.4</v>
      </c>
      <c r="S10">
        <v>70.400000000000006</v>
      </c>
      <c r="T10">
        <v>11.54</v>
      </c>
      <c r="V10">
        <v>115.2</v>
      </c>
      <c r="W10">
        <v>15.31</v>
      </c>
      <c r="X10">
        <v>81</v>
      </c>
      <c r="Y10">
        <v>0.51700000000000002</v>
      </c>
      <c r="AB10">
        <v>6.23</v>
      </c>
      <c r="AC10">
        <v>20.84</v>
      </c>
      <c r="AD10">
        <v>3.66</v>
      </c>
      <c r="AE10">
        <v>21.1</v>
      </c>
      <c r="AF10">
        <v>5.76</v>
      </c>
      <c r="AG10">
        <v>1.94</v>
      </c>
      <c r="AH10">
        <v>5.65</v>
      </c>
      <c r="AI10">
        <v>0.72799999999999998</v>
      </c>
      <c r="AJ10">
        <v>4.0999999999999996</v>
      </c>
      <c r="AK10">
        <v>0.75</v>
      </c>
      <c r="AL10">
        <v>1.38</v>
      </c>
      <c r="AM10">
        <v>0.14399999999999999</v>
      </c>
      <c r="AN10">
        <v>1.01</v>
      </c>
      <c r="AO10">
        <v>0.126</v>
      </c>
      <c r="AP10">
        <v>3.78</v>
      </c>
      <c r="AQ10">
        <v>0.108</v>
      </c>
      <c r="AX10" t="s">
        <v>698</v>
      </c>
      <c r="AY10" t="s">
        <v>673</v>
      </c>
      <c r="AZ10" t="s">
        <v>773</v>
      </c>
      <c r="BA10" t="s">
        <v>686</v>
      </c>
      <c r="BB10" s="34">
        <v>0.64337199074074081</v>
      </c>
      <c r="BC10">
        <v>37.904000000000003</v>
      </c>
      <c r="BE10" s="35">
        <v>98000</v>
      </c>
      <c r="BF10">
        <v>9.52</v>
      </c>
      <c r="BG10">
        <v>22490</v>
      </c>
      <c r="BH10">
        <v>20330</v>
      </c>
      <c r="BI10" s="35">
        <v>74900</v>
      </c>
      <c r="BJ10" s="35">
        <v>252600</v>
      </c>
      <c r="BK10">
        <v>15870</v>
      </c>
      <c r="BL10" s="35">
        <v>50900</v>
      </c>
      <c r="BM10">
        <v>39.200000000000003</v>
      </c>
      <c r="BN10">
        <v>11990</v>
      </c>
      <c r="BO10">
        <v>414</v>
      </c>
      <c r="BP10">
        <v>14.6</v>
      </c>
      <c r="BQ10">
        <v>1593</v>
      </c>
      <c r="BR10">
        <v>56420</v>
      </c>
      <c r="BS10">
        <v>36.950000000000003</v>
      </c>
      <c r="BT10">
        <v>11.49</v>
      </c>
      <c r="BU10">
        <v>21.44</v>
      </c>
      <c r="BV10">
        <v>47</v>
      </c>
      <c r="BW10">
        <v>334</v>
      </c>
      <c r="BX10">
        <v>32.1</v>
      </c>
      <c r="BY10">
        <v>172.6</v>
      </c>
      <c r="BZ10">
        <v>10.26</v>
      </c>
      <c r="CA10">
        <v>1.127</v>
      </c>
      <c r="CB10">
        <v>635</v>
      </c>
      <c r="CC10">
        <v>25.37</v>
      </c>
      <c r="CD10">
        <v>49.8</v>
      </c>
      <c r="CE10">
        <v>6.25</v>
      </c>
      <c r="CF10">
        <v>27.5</v>
      </c>
      <c r="CG10">
        <v>6.29</v>
      </c>
      <c r="CH10">
        <v>1.76</v>
      </c>
      <c r="CI10">
        <v>6.52</v>
      </c>
      <c r="CJ10">
        <v>0.93300000000000005</v>
      </c>
      <c r="CK10">
        <v>5.94</v>
      </c>
      <c r="CL10">
        <v>1.2729999999999999</v>
      </c>
      <c r="CM10">
        <v>3.49</v>
      </c>
      <c r="CN10">
        <v>0.41599999999999998</v>
      </c>
      <c r="CO10">
        <v>2.88</v>
      </c>
      <c r="CP10">
        <v>0.499</v>
      </c>
      <c r="CQ10">
        <v>4.72</v>
      </c>
      <c r="CR10">
        <v>0.70199999999999996</v>
      </c>
      <c r="CS10">
        <v>10.130000000000001</v>
      </c>
      <c r="CT10">
        <v>5.83</v>
      </c>
      <c r="CU10">
        <v>1.64</v>
      </c>
    </row>
    <row r="11" spans="1:99" x14ac:dyDescent="0.2">
      <c r="A11" t="s">
        <v>96</v>
      </c>
      <c r="B11" s="97">
        <v>1</v>
      </c>
      <c r="C11" t="s">
        <v>674</v>
      </c>
      <c r="D11" t="s">
        <v>739</v>
      </c>
      <c r="E11" s="22" t="s">
        <v>355</v>
      </c>
      <c r="F11">
        <v>1.67</v>
      </c>
      <c r="G11">
        <v>5060</v>
      </c>
      <c r="H11" s="35">
        <v>69200</v>
      </c>
      <c r="I11" s="35">
        <v>45600</v>
      </c>
      <c r="J11" s="35">
        <v>207900</v>
      </c>
      <c r="K11">
        <v>98</v>
      </c>
      <c r="L11" s="35">
        <v>148500</v>
      </c>
      <c r="M11">
        <v>77.2</v>
      </c>
      <c r="N11">
        <v>15920</v>
      </c>
      <c r="O11">
        <v>328</v>
      </c>
      <c r="P11">
        <v>295</v>
      </c>
      <c r="Q11">
        <v>1083</v>
      </c>
      <c r="R11">
        <v>32.549999999999997</v>
      </c>
      <c r="S11">
        <v>77.900000000000006</v>
      </c>
      <c r="T11">
        <v>15.85</v>
      </c>
      <c r="U11">
        <v>0.33</v>
      </c>
      <c r="V11">
        <v>158.5</v>
      </c>
      <c r="W11">
        <v>30.5</v>
      </c>
      <c r="X11">
        <v>188.5</v>
      </c>
      <c r="Y11">
        <v>1.87</v>
      </c>
      <c r="AA11">
        <v>3.9</v>
      </c>
      <c r="AB11">
        <v>15.8</v>
      </c>
      <c r="AC11">
        <v>50.3</v>
      </c>
      <c r="AD11">
        <v>8.17</v>
      </c>
      <c r="AE11">
        <v>44.8</v>
      </c>
      <c r="AF11">
        <v>12.29</v>
      </c>
      <c r="AG11">
        <v>3.68</v>
      </c>
      <c r="AH11">
        <v>11.19</v>
      </c>
      <c r="AI11">
        <v>1.56</v>
      </c>
      <c r="AJ11">
        <v>7.47</v>
      </c>
      <c r="AK11">
        <v>1.41</v>
      </c>
      <c r="AL11">
        <v>2.74</v>
      </c>
      <c r="AM11">
        <v>0.32</v>
      </c>
      <c r="AN11">
        <v>1.98</v>
      </c>
      <c r="AO11">
        <v>0.28699999999999998</v>
      </c>
      <c r="AP11">
        <v>7.34</v>
      </c>
      <c r="AQ11">
        <v>0.43099999999999999</v>
      </c>
      <c r="AX11" t="s">
        <v>688</v>
      </c>
      <c r="AY11" t="s">
        <v>673</v>
      </c>
      <c r="AZ11" t="s">
        <v>774</v>
      </c>
      <c r="BA11" t="s">
        <v>686</v>
      </c>
      <c r="BB11" s="34">
        <v>0.64432708333333333</v>
      </c>
      <c r="BC11">
        <v>38.384</v>
      </c>
      <c r="BE11" s="35">
        <v>110000</v>
      </c>
      <c r="BF11">
        <v>8.6199999999999992</v>
      </c>
      <c r="BG11">
        <v>22560</v>
      </c>
      <c r="BH11">
        <v>20230</v>
      </c>
      <c r="BI11" s="35">
        <v>74500</v>
      </c>
      <c r="BJ11" s="35">
        <v>252900</v>
      </c>
      <c r="BK11">
        <v>15740</v>
      </c>
      <c r="BL11" s="35">
        <v>50700</v>
      </c>
      <c r="BM11">
        <v>39.299999999999997</v>
      </c>
      <c r="BN11">
        <v>12130</v>
      </c>
      <c r="BO11">
        <v>420</v>
      </c>
      <c r="BP11">
        <v>16.5</v>
      </c>
      <c r="BQ11">
        <v>1622</v>
      </c>
      <c r="BR11">
        <v>57160</v>
      </c>
      <c r="BS11">
        <v>37.18</v>
      </c>
      <c r="BT11">
        <v>12.45</v>
      </c>
      <c r="BU11">
        <v>21.6</v>
      </c>
      <c r="BV11">
        <v>46.9</v>
      </c>
      <c r="BW11">
        <v>340</v>
      </c>
      <c r="BX11">
        <v>33</v>
      </c>
      <c r="BY11">
        <v>177.3</v>
      </c>
      <c r="BZ11">
        <v>10.31</v>
      </c>
      <c r="CA11">
        <v>1.2250000000000001</v>
      </c>
      <c r="CB11">
        <v>640</v>
      </c>
      <c r="CC11">
        <v>25.29</v>
      </c>
      <c r="CD11">
        <v>50.1</v>
      </c>
      <c r="CE11">
        <v>6.15</v>
      </c>
      <c r="CF11">
        <v>28.5</v>
      </c>
      <c r="CG11">
        <v>6.35</v>
      </c>
      <c r="CH11">
        <v>1.98</v>
      </c>
      <c r="CI11">
        <v>6.6</v>
      </c>
      <c r="CJ11">
        <v>0.97399999999999998</v>
      </c>
      <c r="CK11">
        <v>5.7</v>
      </c>
      <c r="CL11">
        <v>1.2709999999999999</v>
      </c>
      <c r="CM11">
        <v>3.29</v>
      </c>
      <c r="CN11">
        <v>0.436</v>
      </c>
      <c r="CO11">
        <v>3.01</v>
      </c>
      <c r="CP11">
        <v>0.47</v>
      </c>
      <c r="CQ11">
        <v>5.07</v>
      </c>
      <c r="CR11">
        <v>0.70699999999999996</v>
      </c>
      <c r="CS11">
        <v>10.42</v>
      </c>
      <c r="CT11">
        <v>5.9</v>
      </c>
      <c r="CU11">
        <v>1.514</v>
      </c>
    </row>
    <row r="12" spans="1:99" x14ac:dyDescent="0.2">
      <c r="A12" t="s">
        <v>96</v>
      </c>
      <c r="B12" s="97">
        <v>1</v>
      </c>
      <c r="C12" t="s">
        <v>674</v>
      </c>
      <c r="D12" t="s">
        <v>681</v>
      </c>
      <c r="E12" s="22" t="s">
        <v>98</v>
      </c>
      <c r="F12">
        <v>1.95</v>
      </c>
      <c r="G12">
        <v>6970</v>
      </c>
      <c r="H12" s="35">
        <v>61600</v>
      </c>
      <c r="I12" s="35">
        <v>47600</v>
      </c>
      <c r="J12" s="35">
        <v>212300</v>
      </c>
      <c r="L12" s="35">
        <v>161100</v>
      </c>
      <c r="M12">
        <v>39.299999999999997</v>
      </c>
      <c r="N12" s="35">
        <v>16800</v>
      </c>
      <c r="O12">
        <v>274</v>
      </c>
      <c r="P12">
        <v>6.04</v>
      </c>
      <c r="Q12">
        <v>2185</v>
      </c>
      <c r="R12">
        <v>23.6</v>
      </c>
      <c r="S12">
        <v>4.3499999999999996</v>
      </c>
      <c r="T12">
        <v>23.8</v>
      </c>
      <c r="V12">
        <v>287</v>
      </c>
      <c r="W12">
        <v>45.8</v>
      </c>
      <c r="X12">
        <v>498</v>
      </c>
      <c r="Y12">
        <v>4.4400000000000004</v>
      </c>
      <c r="AB12">
        <v>36.799999999999997</v>
      </c>
      <c r="AC12">
        <v>110.8</v>
      </c>
      <c r="AD12">
        <v>16.5</v>
      </c>
      <c r="AE12">
        <v>84.2</v>
      </c>
      <c r="AF12">
        <v>18.399999999999999</v>
      </c>
      <c r="AG12">
        <v>5.5</v>
      </c>
      <c r="AH12">
        <v>14.8</v>
      </c>
      <c r="AI12">
        <v>2.04</v>
      </c>
      <c r="AJ12">
        <v>10.88</v>
      </c>
      <c r="AK12">
        <v>1.87</v>
      </c>
      <c r="AL12">
        <v>4.4000000000000004</v>
      </c>
      <c r="AM12">
        <v>0.52800000000000002</v>
      </c>
      <c r="AN12">
        <v>3.3</v>
      </c>
      <c r="AO12">
        <v>0.496</v>
      </c>
      <c r="AP12">
        <v>17.100000000000001</v>
      </c>
      <c r="AQ12">
        <v>1.113</v>
      </c>
      <c r="AX12" t="s">
        <v>701</v>
      </c>
      <c r="AY12" t="s">
        <v>673</v>
      </c>
      <c r="AZ12" t="s">
        <v>775</v>
      </c>
      <c r="BA12" t="s">
        <v>686</v>
      </c>
      <c r="BB12" s="34">
        <v>0.66759467592592603</v>
      </c>
      <c r="BC12">
        <v>38.384</v>
      </c>
      <c r="BE12" s="35">
        <v>100000</v>
      </c>
      <c r="BF12">
        <v>9.11</v>
      </c>
      <c r="BG12">
        <v>22270</v>
      </c>
      <c r="BH12">
        <v>20320</v>
      </c>
      <c r="BI12" s="35">
        <v>75000</v>
      </c>
      <c r="BJ12" s="35">
        <v>252300</v>
      </c>
      <c r="BK12">
        <v>15640</v>
      </c>
      <c r="BL12" s="35">
        <v>50400</v>
      </c>
      <c r="BM12">
        <v>38.6</v>
      </c>
      <c r="BN12">
        <v>12160</v>
      </c>
      <c r="BO12">
        <v>417</v>
      </c>
      <c r="BP12">
        <v>12.8</v>
      </c>
      <c r="BQ12">
        <v>1608</v>
      </c>
      <c r="BR12">
        <v>59390</v>
      </c>
      <c r="BS12">
        <v>36.520000000000003</v>
      </c>
      <c r="BT12">
        <v>12</v>
      </c>
      <c r="BU12">
        <v>20.74</v>
      </c>
      <c r="BV12">
        <v>45.1</v>
      </c>
      <c r="BW12">
        <v>329</v>
      </c>
      <c r="BX12">
        <v>32.5</v>
      </c>
      <c r="BY12">
        <v>177.2</v>
      </c>
      <c r="BZ12">
        <v>10.34</v>
      </c>
      <c r="CA12">
        <v>1.1200000000000001</v>
      </c>
      <c r="CB12">
        <v>635</v>
      </c>
      <c r="CC12">
        <v>24.98</v>
      </c>
      <c r="CD12">
        <v>50.2</v>
      </c>
      <c r="CE12">
        <v>5.98</v>
      </c>
      <c r="CF12">
        <v>27.5</v>
      </c>
      <c r="CG12">
        <v>6.45</v>
      </c>
      <c r="CH12">
        <v>1.87</v>
      </c>
      <c r="CI12">
        <v>6.78</v>
      </c>
      <c r="CJ12">
        <v>1.0209999999999999</v>
      </c>
      <c r="CK12">
        <v>5.36</v>
      </c>
      <c r="CL12">
        <v>1.2290000000000001</v>
      </c>
      <c r="CM12">
        <v>3.15</v>
      </c>
      <c r="CN12">
        <v>0.48399999999999999</v>
      </c>
      <c r="CO12">
        <v>2.81</v>
      </c>
      <c r="CP12">
        <v>0.47499999999999998</v>
      </c>
      <c r="CQ12">
        <v>4.93</v>
      </c>
      <c r="CR12">
        <v>0.70399999999999996</v>
      </c>
      <c r="CS12">
        <v>10.77</v>
      </c>
      <c r="CT12">
        <v>5.67</v>
      </c>
      <c r="CU12">
        <v>1.61</v>
      </c>
    </row>
    <row r="13" spans="1:99" x14ac:dyDescent="0.2">
      <c r="A13" t="s">
        <v>96</v>
      </c>
      <c r="B13" s="97">
        <v>1</v>
      </c>
      <c r="C13" t="s">
        <v>674</v>
      </c>
      <c r="D13" t="s">
        <v>683</v>
      </c>
      <c r="E13" s="22" t="s">
        <v>98</v>
      </c>
      <c r="F13">
        <v>1.66</v>
      </c>
      <c r="G13">
        <v>7190</v>
      </c>
      <c r="H13" s="35">
        <v>59900</v>
      </c>
      <c r="I13" s="35">
        <v>45700</v>
      </c>
      <c r="J13" s="35">
        <v>210700</v>
      </c>
      <c r="L13" s="35">
        <v>157200</v>
      </c>
      <c r="M13">
        <v>38.9</v>
      </c>
      <c r="N13">
        <v>15950</v>
      </c>
      <c r="O13">
        <v>259</v>
      </c>
      <c r="P13">
        <v>2.2999999999999998</v>
      </c>
      <c r="Q13">
        <v>2203</v>
      </c>
      <c r="R13">
        <v>21.95</v>
      </c>
      <c r="T13">
        <v>22.4</v>
      </c>
      <c r="V13">
        <v>277</v>
      </c>
      <c r="W13">
        <v>42</v>
      </c>
      <c r="X13">
        <v>496</v>
      </c>
      <c r="Y13">
        <v>4.54</v>
      </c>
      <c r="AB13">
        <v>38.5</v>
      </c>
      <c r="AC13">
        <v>108.7</v>
      </c>
      <c r="AD13">
        <v>15.8</v>
      </c>
      <c r="AE13">
        <v>77.099999999999994</v>
      </c>
      <c r="AF13">
        <v>17</v>
      </c>
      <c r="AG13">
        <v>4.97</v>
      </c>
      <c r="AH13">
        <v>13.24</v>
      </c>
      <c r="AI13">
        <v>2.0299999999999998</v>
      </c>
      <c r="AJ13">
        <v>9.64</v>
      </c>
      <c r="AK13">
        <v>1.73</v>
      </c>
      <c r="AL13">
        <v>4.12</v>
      </c>
      <c r="AM13">
        <v>0.53100000000000003</v>
      </c>
      <c r="AN13">
        <v>3.37</v>
      </c>
      <c r="AO13">
        <v>0.49</v>
      </c>
      <c r="AP13">
        <v>17.63</v>
      </c>
      <c r="AQ13">
        <v>1.0469999999999999</v>
      </c>
      <c r="AX13" t="s">
        <v>676</v>
      </c>
      <c r="AY13" t="s">
        <v>673</v>
      </c>
      <c r="AZ13" t="s">
        <v>776</v>
      </c>
      <c r="BA13" t="s">
        <v>686</v>
      </c>
      <c r="BB13" s="34">
        <v>0.66854988425925921</v>
      </c>
      <c r="BC13">
        <v>37.423999999999999</v>
      </c>
      <c r="BE13" s="35">
        <v>110000</v>
      </c>
      <c r="BF13">
        <v>9.31</v>
      </c>
      <c r="BG13">
        <v>22640</v>
      </c>
      <c r="BH13">
        <v>20420</v>
      </c>
      <c r="BI13" s="35">
        <v>75100</v>
      </c>
      <c r="BJ13" s="35">
        <v>253600</v>
      </c>
      <c r="BK13">
        <v>16060</v>
      </c>
      <c r="BL13" s="35">
        <v>51200</v>
      </c>
      <c r="BM13">
        <v>39</v>
      </c>
      <c r="BN13">
        <v>12260</v>
      </c>
      <c r="BO13">
        <v>428</v>
      </c>
      <c r="BP13">
        <v>12.5</v>
      </c>
      <c r="BQ13">
        <v>1647</v>
      </c>
      <c r="BR13">
        <v>59790</v>
      </c>
      <c r="BS13">
        <v>36.9</v>
      </c>
      <c r="BT13">
        <v>11.47</v>
      </c>
      <c r="BU13">
        <v>21.8</v>
      </c>
      <c r="BV13">
        <v>46.6</v>
      </c>
      <c r="BW13">
        <v>336</v>
      </c>
      <c r="BX13">
        <v>32.700000000000003</v>
      </c>
      <c r="BY13">
        <v>174.2</v>
      </c>
      <c r="BZ13">
        <v>10.6</v>
      </c>
      <c r="CA13">
        <v>1.1399999999999999</v>
      </c>
      <c r="CB13">
        <v>647</v>
      </c>
      <c r="CC13">
        <v>25.68</v>
      </c>
      <c r="CD13">
        <v>51.2</v>
      </c>
      <c r="CE13">
        <v>6.22</v>
      </c>
      <c r="CF13">
        <v>27.1</v>
      </c>
      <c r="CG13">
        <v>6.11</v>
      </c>
      <c r="CH13">
        <v>2.0499999999999998</v>
      </c>
      <c r="CI13">
        <v>7.03</v>
      </c>
      <c r="CJ13">
        <v>1.04</v>
      </c>
      <c r="CK13">
        <v>6.19</v>
      </c>
      <c r="CL13">
        <v>1.2549999999999999</v>
      </c>
      <c r="CM13">
        <v>3.28</v>
      </c>
      <c r="CN13">
        <v>0.48</v>
      </c>
      <c r="CO13">
        <v>3.12</v>
      </c>
      <c r="CP13">
        <v>0.40699999999999997</v>
      </c>
      <c r="CQ13">
        <v>4.95</v>
      </c>
      <c r="CR13">
        <v>0.73699999999999999</v>
      </c>
      <c r="CS13">
        <v>11</v>
      </c>
      <c r="CT13">
        <v>5.8</v>
      </c>
      <c r="CU13">
        <v>1.54</v>
      </c>
    </row>
    <row r="14" spans="1:99" x14ac:dyDescent="0.2">
      <c r="A14" t="s">
        <v>96</v>
      </c>
      <c r="B14" s="97">
        <v>1</v>
      </c>
      <c r="C14" t="s">
        <v>674</v>
      </c>
      <c r="D14" t="s">
        <v>740</v>
      </c>
      <c r="E14" s="22" t="s">
        <v>355</v>
      </c>
      <c r="F14">
        <v>1.72</v>
      </c>
      <c r="G14">
        <v>7000</v>
      </c>
      <c r="H14" s="35">
        <v>60100</v>
      </c>
      <c r="I14" s="35">
        <v>48900</v>
      </c>
      <c r="J14" s="35">
        <v>205400</v>
      </c>
      <c r="L14" s="35">
        <v>159400</v>
      </c>
      <c r="M14">
        <v>41.9</v>
      </c>
      <c r="N14">
        <v>17840</v>
      </c>
      <c r="O14">
        <v>273</v>
      </c>
      <c r="P14">
        <v>28.2</v>
      </c>
      <c r="Q14">
        <v>2042</v>
      </c>
      <c r="R14">
        <v>22.63</v>
      </c>
      <c r="S14">
        <v>8.2899999999999991</v>
      </c>
      <c r="T14">
        <v>23.7</v>
      </c>
      <c r="V14">
        <v>257</v>
      </c>
      <c r="W14">
        <v>39.799999999999997</v>
      </c>
      <c r="X14">
        <v>489</v>
      </c>
      <c r="Y14">
        <v>4.5599999999999996</v>
      </c>
      <c r="AA14">
        <v>0.36</v>
      </c>
      <c r="AB14">
        <v>32.69</v>
      </c>
      <c r="AC14">
        <v>98.5</v>
      </c>
      <c r="AD14">
        <v>14.4</v>
      </c>
      <c r="AE14">
        <v>71.5</v>
      </c>
      <c r="AF14">
        <v>15.5</v>
      </c>
      <c r="AG14">
        <v>4.9400000000000004</v>
      </c>
      <c r="AH14">
        <v>14.1</v>
      </c>
      <c r="AI14">
        <v>2.0099999999999998</v>
      </c>
      <c r="AJ14">
        <v>9.85</v>
      </c>
      <c r="AK14">
        <v>1.75</v>
      </c>
      <c r="AL14">
        <v>3.63</v>
      </c>
      <c r="AM14">
        <v>0.45900000000000002</v>
      </c>
      <c r="AN14">
        <v>3.45</v>
      </c>
      <c r="AO14">
        <v>0.46300000000000002</v>
      </c>
      <c r="AP14">
        <v>17.190000000000001</v>
      </c>
      <c r="AQ14">
        <v>1.19</v>
      </c>
      <c r="AX14" t="s">
        <v>703</v>
      </c>
      <c r="AY14" t="s">
        <v>673</v>
      </c>
      <c r="AZ14" t="s">
        <v>777</v>
      </c>
      <c r="BA14" t="s">
        <v>686</v>
      </c>
      <c r="BB14" s="34">
        <v>0.66951053240740743</v>
      </c>
      <c r="BC14">
        <v>38.863</v>
      </c>
      <c r="BE14" s="35">
        <v>110000</v>
      </c>
      <c r="BF14">
        <v>8.85</v>
      </c>
      <c r="BG14">
        <v>22490</v>
      </c>
      <c r="BH14">
        <v>20170</v>
      </c>
      <c r="BI14" s="35">
        <v>74300</v>
      </c>
      <c r="BJ14" s="35">
        <v>252100</v>
      </c>
      <c r="BK14">
        <v>16000</v>
      </c>
      <c r="BL14" s="35">
        <v>51400</v>
      </c>
      <c r="BM14">
        <v>39</v>
      </c>
      <c r="BN14">
        <v>12180</v>
      </c>
      <c r="BO14">
        <v>422</v>
      </c>
      <c r="BP14">
        <v>14.8</v>
      </c>
      <c r="BQ14">
        <v>1612</v>
      </c>
      <c r="BR14">
        <v>58690</v>
      </c>
      <c r="BS14">
        <v>36.630000000000003</v>
      </c>
      <c r="BT14">
        <v>12.07</v>
      </c>
      <c r="BU14">
        <v>22</v>
      </c>
      <c r="BV14">
        <v>46</v>
      </c>
      <c r="BW14">
        <v>334</v>
      </c>
      <c r="BX14">
        <v>32.799999999999997</v>
      </c>
      <c r="BY14">
        <v>173.3</v>
      </c>
      <c r="BZ14">
        <v>9.91</v>
      </c>
      <c r="CA14">
        <v>1.1499999999999999</v>
      </c>
      <c r="CB14">
        <v>640</v>
      </c>
      <c r="CC14">
        <v>25.84</v>
      </c>
      <c r="CD14">
        <v>50.3</v>
      </c>
      <c r="CE14">
        <v>6.26</v>
      </c>
      <c r="CF14">
        <v>27.8</v>
      </c>
      <c r="CG14">
        <v>6.01</v>
      </c>
      <c r="CH14">
        <v>2.04</v>
      </c>
      <c r="CI14">
        <v>6.86</v>
      </c>
      <c r="CJ14">
        <v>1.0960000000000001</v>
      </c>
      <c r="CK14">
        <v>6.21</v>
      </c>
      <c r="CL14">
        <v>1.1850000000000001</v>
      </c>
      <c r="CM14">
        <v>3.56</v>
      </c>
      <c r="CN14">
        <v>0.42799999999999999</v>
      </c>
      <c r="CO14">
        <v>3.41</v>
      </c>
      <c r="CP14">
        <v>0.46200000000000002</v>
      </c>
      <c r="CQ14">
        <v>4.7</v>
      </c>
      <c r="CR14">
        <v>0.64400000000000002</v>
      </c>
      <c r="CS14">
        <v>10.59</v>
      </c>
      <c r="CT14">
        <v>5.74</v>
      </c>
      <c r="CU14">
        <v>1.53</v>
      </c>
    </row>
    <row r="15" spans="1:99" x14ac:dyDescent="0.2">
      <c r="A15" t="s">
        <v>96</v>
      </c>
      <c r="B15" s="97">
        <v>1</v>
      </c>
      <c r="C15" t="s">
        <v>674</v>
      </c>
      <c r="D15" t="s">
        <v>684</v>
      </c>
      <c r="E15" s="22" t="s">
        <v>98</v>
      </c>
      <c r="F15">
        <v>2.29</v>
      </c>
      <c r="G15">
        <v>6710</v>
      </c>
      <c r="H15" s="35">
        <v>62200</v>
      </c>
      <c r="I15">
        <v>37180</v>
      </c>
      <c r="J15" s="35">
        <v>210500</v>
      </c>
      <c r="L15" s="35">
        <v>151300</v>
      </c>
      <c r="M15">
        <v>35.6</v>
      </c>
      <c r="N15">
        <v>12030</v>
      </c>
      <c r="O15">
        <v>228.7</v>
      </c>
      <c r="P15">
        <v>1.84</v>
      </c>
      <c r="Q15">
        <v>2043</v>
      </c>
      <c r="R15">
        <v>22.86</v>
      </c>
      <c r="S15">
        <v>5.43</v>
      </c>
      <c r="T15">
        <v>18.600000000000001</v>
      </c>
      <c r="V15">
        <v>244</v>
      </c>
      <c r="W15">
        <v>31.5</v>
      </c>
      <c r="X15">
        <v>325</v>
      </c>
      <c r="Y15">
        <v>2.83</v>
      </c>
      <c r="AB15">
        <v>25.78</v>
      </c>
      <c r="AC15">
        <v>78.3</v>
      </c>
      <c r="AD15">
        <v>11.29</v>
      </c>
      <c r="AE15">
        <v>53.8</v>
      </c>
      <c r="AF15">
        <v>12.82</v>
      </c>
      <c r="AG15">
        <v>3.54</v>
      </c>
      <c r="AH15">
        <v>10.94</v>
      </c>
      <c r="AI15">
        <v>1.4279999999999999</v>
      </c>
      <c r="AJ15">
        <v>7.1</v>
      </c>
      <c r="AK15">
        <v>1.329</v>
      </c>
      <c r="AL15">
        <v>3.08</v>
      </c>
      <c r="AM15">
        <v>0.41</v>
      </c>
      <c r="AN15">
        <v>2.4700000000000002</v>
      </c>
      <c r="AO15">
        <v>0.36599999999999999</v>
      </c>
      <c r="AP15">
        <v>10.4</v>
      </c>
      <c r="AQ15">
        <v>0.54600000000000004</v>
      </c>
      <c r="AX15" t="s">
        <v>678</v>
      </c>
      <c r="AY15" t="s">
        <v>673</v>
      </c>
      <c r="AZ15" t="s">
        <v>778</v>
      </c>
      <c r="BA15" t="s">
        <v>686</v>
      </c>
      <c r="BB15" s="34">
        <v>0.69209710648148148</v>
      </c>
      <c r="BC15">
        <v>38.384</v>
      </c>
      <c r="BE15" s="35">
        <v>99000</v>
      </c>
      <c r="BF15">
        <v>8.9</v>
      </c>
      <c r="BG15">
        <v>22710</v>
      </c>
      <c r="BH15">
        <v>20750</v>
      </c>
      <c r="BI15" s="35">
        <v>75300</v>
      </c>
      <c r="BJ15" s="35">
        <v>255300</v>
      </c>
      <c r="BK15">
        <v>16180</v>
      </c>
      <c r="BL15" s="35">
        <v>51300</v>
      </c>
      <c r="BM15">
        <v>38.6</v>
      </c>
      <c r="BN15">
        <v>12370</v>
      </c>
      <c r="BO15">
        <v>426</v>
      </c>
      <c r="BP15">
        <v>12.3</v>
      </c>
      <c r="BQ15">
        <v>1638</v>
      </c>
      <c r="BR15" s="35">
        <v>61100</v>
      </c>
      <c r="BS15">
        <v>37</v>
      </c>
      <c r="BT15">
        <v>12.81</v>
      </c>
      <c r="BU15">
        <v>22.1</v>
      </c>
      <c r="BV15">
        <v>48.8</v>
      </c>
      <c r="BW15">
        <v>342</v>
      </c>
      <c r="BX15">
        <v>33</v>
      </c>
      <c r="BY15">
        <v>179.3</v>
      </c>
      <c r="BZ15">
        <v>10.199999999999999</v>
      </c>
      <c r="CA15">
        <v>1.27</v>
      </c>
      <c r="CB15">
        <v>661</v>
      </c>
      <c r="CC15">
        <v>26.5</v>
      </c>
      <c r="CD15">
        <v>52.1</v>
      </c>
      <c r="CE15">
        <v>6.51</v>
      </c>
      <c r="CF15">
        <v>28.8</v>
      </c>
      <c r="CG15">
        <v>6.31</v>
      </c>
      <c r="CH15">
        <v>1.98</v>
      </c>
      <c r="CI15">
        <v>6.35</v>
      </c>
      <c r="CJ15">
        <v>1.0760000000000001</v>
      </c>
      <c r="CK15">
        <v>6.26</v>
      </c>
      <c r="CL15">
        <v>1.25</v>
      </c>
      <c r="CM15">
        <v>3.4</v>
      </c>
      <c r="CN15">
        <v>0.51</v>
      </c>
      <c r="CO15">
        <v>3.23</v>
      </c>
      <c r="CP15">
        <v>0.52400000000000002</v>
      </c>
      <c r="CQ15">
        <v>5</v>
      </c>
      <c r="CR15">
        <v>0.74399999999999999</v>
      </c>
      <c r="CS15">
        <v>10.92</v>
      </c>
      <c r="CT15">
        <v>5.92</v>
      </c>
      <c r="CU15">
        <v>1.7</v>
      </c>
    </row>
    <row r="16" spans="1:99" x14ac:dyDescent="0.2">
      <c r="A16" t="s">
        <v>96</v>
      </c>
      <c r="B16" s="97">
        <v>1</v>
      </c>
      <c r="C16" t="s">
        <v>674</v>
      </c>
      <c r="D16" t="s">
        <v>741</v>
      </c>
      <c r="E16" s="22" t="s">
        <v>355</v>
      </c>
      <c r="F16">
        <v>3.2</v>
      </c>
      <c r="G16">
        <v>6790</v>
      </c>
      <c r="H16" s="35">
        <v>62400</v>
      </c>
      <c r="I16" s="35">
        <v>43200</v>
      </c>
      <c r="J16" s="35">
        <v>209300</v>
      </c>
      <c r="K16">
        <v>255</v>
      </c>
      <c r="L16" s="35">
        <v>157200</v>
      </c>
      <c r="M16">
        <v>46.1</v>
      </c>
      <c r="N16">
        <v>15540</v>
      </c>
      <c r="O16">
        <v>256</v>
      </c>
      <c r="P16">
        <v>20.7</v>
      </c>
      <c r="Q16">
        <v>1785</v>
      </c>
      <c r="R16">
        <v>25.75</v>
      </c>
      <c r="S16">
        <v>14.87</v>
      </c>
      <c r="T16">
        <v>18.8</v>
      </c>
      <c r="U16">
        <v>0.47</v>
      </c>
      <c r="V16">
        <v>237</v>
      </c>
      <c r="W16">
        <v>34.6</v>
      </c>
      <c r="X16">
        <v>355</v>
      </c>
      <c r="Y16">
        <v>4.4000000000000004</v>
      </c>
      <c r="AA16">
        <v>5.6</v>
      </c>
      <c r="AB16">
        <v>25.92</v>
      </c>
      <c r="AC16">
        <v>79.3</v>
      </c>
      <c r="AD16">
        <v>11.85</v>
      </c>
      <c r="AE16">
        <v>60.6</v>
      </c>
      <c r="AF16">
        <v>13.17</v>
      </c>
      <c r="AG16">
        <v>4.3</v>
      </c>
      <c r="AH16">
        <v>11.19</v>
      </c>
      <c r="AI16">
        <v>1.6180000000000001</v>
      </c>
      <c r="AJ16">
        <v>8.6300000000000008</v>
      </c>
      <c r="AK16">
        <v>1.421</v>
      </c>
      <c r="AL16">
        <v>3.36</v>
      </c>
      <c r="AM16">
        <v>0.433</v>
      </c>
      <c r="AN16">
        <v>2.54</v>
      </c>
      <c r="AO16">
        <v>0.36399999999999999</v>
      </c>
      <c r="AP16">
        <v>12.29</v>
      </c>
      <c r="AQ16">
        <v>0.85099999999999998</v>
      </c>
      <c r="AX16" t="s">
        <v>708</v>
      </c>
      <c r="AY16" t="s">
        <v>673</v>
      </c>
      <c r="AZ16" t="s">
        <v>779</v>
      </c>
      <c r="BA16" t="s">
        <v>686</v>
      </c>
      <c r="BB16" s="34">
        <v>0.69305787037037037</v>
      </c>
      <c r="BC16">
        <v>36.944000000000003</v>
      </c>
      <c r="BE16" s="35">
        <v>91000</v>
      </c>
      <c r="BF16">
        <v>8.94</v>
      </c>
      <c r="BG16" s="35">
        <v>22800</v>
      </c>
      <c r="BH16">
        <v>20580</v>
      </c>
      <c r="BI16" s="35">
        <v>74500</v>
      </c>
      <c r="BJ16" s="35">
        <v>253700</v>
      </c>
      <c r="BK16">
        <v>16300</v>
      </c>
      <c r="BL16" s="35">
        <v>52100</v>
      </c>
      <c r="BM16">
        <v>38.200000000000003</v>
      </c>
      <c r="BN16">
        <v>12420</v>
      </c>
      <c r="BO16">
        <v>425</v>
      </c>
      <c r="BP16">
        <v>12.8</v>
      </c>
      <c r="BQ16">
        <v>1645</v>
      </c>
      <c r="BR16" s="35">
        <v>62200</v>
      </c>
      <c r="BS16">
        <v>37.29</v>
      </c>
      <c r="BT16">
        <v>12.79</v>
      </c>
      <c r="BU16">
        <v>22.3</v>
      </c>
      <c r="BV16">
        <v>46.9</v>
      </c>
      <c r="BW16">
        <v>339</v>
      </c>
      <c r="BX16">
        <v>32.9</v>
      </c>
      <c r="BY16">
        <v>178.1</v>
      </c>
      <c r="BZ16">
        <v>10.58</v>
      </c>
      <c r="CA16">
        <v>1.1599999999999999</v>
      </c>
      <c r="CB16">
        <v>660</v>
      </c>
      <c r="CC16">
        <v>26.3</v>
      </c>
      <c r="CD16">
        <v>52.1</v>
      </c>
      <c r="CE16">
        <v>6.21</v>
      </c>
      <c r="CF16">
        <v>29.2</v>
      </c>
      <c r="CG16">
        <v>6.52</v>
      </c>
      <c r="CH16">
        <v>2.04</v>
      </c>
      <c r="CI16">
        <v>6.6</v>
      </c>
      <c r="CJ16">
        <v>1.022</v>
      </c>
      <c r="CK16">
        <v>6.15</v>
      </c>
      <c r="CL16">
        <v>1.2869999999999999</v>
      </c>
      <c r="CM16">
        <v>3.6</v>
      </c>
      <c r="CN16">
        <v>0.48499999999999999</v>
      </c>
      <c r="CO16">
        <v>3.21</v>
      </c>
      <c r="CP16">
        <v>0.41199999999999998</v>
      </c>
      <c r="CQ16">
        <v>5.14</v>
      </c>
      <c r="CR16">
        <v>0.69399999999999995</v>
      </c>
      <c r="CS16">
        <v>10.35</v>
      </c>
      <c r="CT16">
        <v>5.84</v>
      </c>
      <c r="CU16">
        <v>1.71</v>
      </c>
    </row>
    <row r="17" spans="1:99" x14ac:dyDescent="0.2">
      <c r="A17" t="s">
        <v>124</v>
      </c>
      <c r="B17" s="97">
        <v>6</v>
      </c>
      <c r="C17" t="s">
        <v>686</v>
      </c>
      <c r="D17" t="s">
        <v>696</v>
      </c>
      <c r="E17" s="22" t="s">
        <v>98</v>
      </c>
      <c r="F17">
        <v>1.49</v>
      </c>
      <c r="G17">
        <v>3620</v>
      </c>
      <c r="H17" s="35">
        <v>81100</v>
      </c>
      <c r="I17" s="35">
        <v>32400</v>
      </c>
      <c r="J17" s="35">
        <v>215300</v>
      </c>
      <c r="L17" s="35">
        <v>150300</v>
      </c>
      <c r="M17">
        <v>95.2</v>
      </c>
      <c r="N17">
        <v>12900</v>
      </c>
      <c r="O17">
        <v>280</v>
      </c>
      <c r="P17">
        <v>660</v>
      </c>
      <c r="Q17">
        <v>1057</v>
      </c>
      <c r="R17">
        <v>39.700000000000003</v>
      </c>
      <c r="S17">
        <v>127.6</v>
      </c>
      <c r="T17">
        <v>11.6</v>
      </c>
      <c r="V17">
        <v>130.80000000000001</v>
      </c>
      <c r="W17">
        <v>20.2</v>
      </c>
      <c r="X17">
        <v>122.9</v>
      </c>
      <c r="Y17">
        <v>0.88700000000000001</v>
      </c>
      <c r="Z17">
        <v>7.0000000000000007E-2</v>
      </c>
      <c r="AA17">
        <v>0.49</v>
      </c>
      <c r="AB17">
        <v>8.84</v>
      </c>
      <c r="AC17">
        <v>28.9</v>
      </c>
      <c r="AD17">
        <v>4.71</v>
      </c>
      <c r="AE17">
        <v>26.5</v>
      </c>
      <c r="AF17">
        <v>7.38</v>
      </c>
      <c r="AG17">
        <v>2.29</v>
      </c>
      <c r="AH17">
        <v>6.92</v>
      </c>
      <c r="AI17">
        <v>0.91400000000000003</v>
      </c>
      <c r="AJ17">
        <v>5.08</v>
      </c>
      <c r="AK17">
        <v>0.85699999999999998</v>
      </c>
      <c r="AL17">
        <v>1.95</v>
      </c>
      <c r="AM17">
        <v>0.18</v>
      </c>
      <c r="AN17">
        <v>1.25</v>
      </c>
      <c r="AO17">
        <v>0.14599999999999999</v>
      </c>
      <c r="AP17">
        <v>5.25</v>
      </c>
      <c r="AQ17">
        <v>0.222</v>
      </c>
      <c r="AR17">
        <v>0.16700000000000001</v>
      </c>
      <c r="AS17">
        <v>9.8000000000000004E-2</v>
      </c>
      <c r="AX17" t="s">
        <v>692</v>
      </c>
      <c r="AY17" t="s">
        <v>673</v>
      </c>
      <c r="AZ17" t="s">
        <v>780</v>
      </c>
      <c r="BA17" t="s">
        <v>686</v>
      </c>
      <c r="BB17" s="34">
        <v>0.69401851851851859</v>
      </c>
      <c r="BC17">
        <v>37.904000000000003</v>
      </c>
      <c r="BE17" s="35">
        <v>100000</v>
      </c>
      <c r="BF17">
        <v>9.25</v>
      </c>
      <c r="BG17">
        <v>22660</v>
      </c>
      <c r="BH17">
        <v>20520</v>
      </c>
      <c r="BI17" s="35">
        <v>74500</v>
      </c>
      <c r="BJ17" s="35">
        <v>253300</v>
      </c>
      <c r="BK17">
        <v>16010</v>
      </c>
      <c r="BL17" s="35">
        <v>51000</v>
      </c>
      <c r="BM17">
        <v>37.700000000000003</v>
      </c>
      <c r="BN17">
        <v>12270</v>
      </c>
      <c r="BO17">
        <v>421</v>
      </c>
      <c r="BP17">
        <v>14</v>
      </c>
      <c r="BQ17">
        <v>1628</v>
      </c>
      <c r="BR17">
        <v>61000</v>
      </c>
      <c r="BS17">
        <v>36.24</v>
      </c>
      <c r="BT17">
        <v>12.15</v>
      </c>
      <c r="BU17">
        <v>20.9</v>
      </c>
      <c r="BV17">
        <v>46.9</v>
      </c>
      <c r="BW17">
        <v>340</v>
      </c>
      <c r="BX17">
        <v>32.700000000000003</v>
      </c>
      <c r="BY17">
        <v>177</v>
      </c>
      <c r="BZ17">
        <v>9.84</v>
      </c>
      <c r="CA17">
        <v>1.0900000000000001</v>
      </c>
      <c r="CB17">
        <v>646</v>
      </c>
      <c r="CC17">
        <v>25.94</v>
      </c>
      <c r="CD17">
        <v>50.6</v>
      </c>
      <c r="CE17">
        <v>6.35</v>
      </c>
      <c r="CF17">
        <v>27.9</v>
      </c>
      <c r="CG17">
        <v>6.37</v>
      </c>
      <c r="CH17">
        <v>1.87</v>
      </c>
      <c r="CI17">
        <v>6.39</v>
      </c>
      <c r="CJ17">
        <v>0.93700000000000006</v>
      </c>
      <c r="CK17">
        <v>6.15</v>
      </c>
      <c r="CL17">
        <v>1.21</v>
      </c>
      <c r="CM17">
        <v>3.4</v>
      </c>
      <c r="CN17">
        <v>0.46</v>
      </c>
      <c r="CO17">
        <v>2.9</v>
      </c>
      <c r="CP17">
        <v>0.44600000000000001</v>
      </c>
      <c r="CQ17">
        <v>4.91</v>
      </c>
      <c r="CR17">
        <v>0.70199999999999996</v>
      </c>
      <c r="CS17">
        <v>10.76</v>
      </c>
      <c r="CT17">
        <v>5.85</v>
      </c>
      <c r="CU17">
        <v>1.66</v>
      </c>
    </row>
    <row r="18" spans="1:99" x14ac:dyDescent="0.2">
      <c r="A18" t="s">
        <v>124</v>
      </c>
      <c r="B18" s="97">
        <v>6</v>
      </c>
      <c r="C18" t="s">
        <v>686</v>
      </c>
      <c r="D18" t="s">
        <v>697</v>
      </c>
      <c r="E18" s="22" t="s">
        <v>98</v>
      </c>
      <c r="F18">
        <v>1.1599999999999999</v>
      </c>
      <c r="G18">
        <v>3630</v>
      </c>
      <c r="H18" s="35">
        <v>74400</v>
      </c>
      <c r="I18">
        <v>32730</v>
      </c>
      <c r="J18" s="35">
        <v>214000</v>
      </c>
      <c r="L18" s="35">
        <v>152900</v>
      </c>
      <c r="M18">
        <v>101.3</v>
      </c>
      <c r="N18">
        <v>12370</v>
      </c>
      <c r="O18">
        <v>264.8</v>
      </c>
      <c r="P18">
        <v>477</v>
      </c>
      <c r="Q18">
        <v>996</v>
      </c>
      <c r="R18">
        <v>33.130000000000003</v>
      </c>
      <c r="S18">
        <v>90.9</v>
      </c>
      <c r="T18">
        <v>10.98</v>
      </c>
      <c r="V18">
        <v>131</v>
      </c>
      <c r="W18">
        <v>21.42</v>
      </c>
      <c r="X18">
        <v>129.1</v>
      </c>
      <c r="Y18">
        <v>0.77100000000000002</v>
      </c>
      <c r="Z18">
        <v>5.3999999999999999E-2</v>
      </c>
      <c r="AB18">
        <v>9.09</v>
      </c>
      <c r="AC18">
        <v>29.9</v>
      </c>
      <c r="AD18">
        <v>5.03</v>
      </c>
      <c r="AE18">
        <v>27.5</v>
      </c>
      <c r="AF18">
        <v>7.3</v>
      </c>
      <c r="AG18">
        <v>2.33</v>
      </c>
      <c r="AH18">
        <v>7.44</v>
      </c>
      <c r="AI18">
        <v>1.02</v>
      </c>
      <c r="AJ18">
        <v>5.0599999999999996</v>
      </c>
      <c r="AK18">
        <v>0.85499999999999998</v>
      </c>
      <c r="AL18">
        <v>1.91</v>
      </c>
      <c r="AM18">
        <v>0.192</v>
      </c>
      <c r="AN18">
        <v>1.35</v>
      </c>
      <c r="AO18">
        <v>0.16</v>
      </c>
      <c r="AP18">
        <v>5.36</v>
      </c>
      <c r="AQ18">
        <v>0.22900000000000001</v>
      </c>
      <c r="AR18">
        <v>7.6999999999999999E-2</v>
      </c>
      <c r="AS18">
        <v>0.112</v>
      </c>
      <c r="AX18" t="s">
        <v>705</v>
      </c>
      <c r="AY18" t="s">
        <v>673</v>
      </c>
      <c r="AZ18" t="s">
        <v>781</v>
      </c>
      <c r="BA18" t="s">
        <v>686</v>
      </c>
      <c r="BB18" s="34">
        <v>0.7032004629629629</v>
      </c>
      <c r="BC18">
        <v>39.823</v>
      </c>
      <c r="BE18" s="35">
        <v>68000</v>
      </c>
      <c r="BF18">
        <v>9.25</v>
      </c>
      <c r="BG18">
        <v>22670</v>
      </c>
      <c r="BH18">
        <v>20830</v>
      </c>
      <c r="BI18" s="35">
        <v>75300</v>
      </c>
      <c r="BJ18" s="35">
        <v>256500</v>
      </c>
      <c r="BK18">
        <v>16420</v>
      </c>
      <c r="BL18" s="35">
        <v>52200</v>
      </c>
      <c r="BM18">
        <v>38.5</v>
      </c>
      <c r="BN18">
        <v>12300</v>
      </c>
      <c r="BO18">
        <v>425</v>
      </c>
      <c r="BP18">
        <v>11.99</v>
      </c>
      <c r="BQ18">
        <v>1659</v>
      </c>
      <c r="BR18" s="35">
        <v>63000</v>
      </c>
      <c r="BS18">
        <v>36.74</v>
      </c>
      <c r="BT18">
        <v>12.66</v>
      </c>
      <c r="BU18">
        <v>21.63</v>
      </c>
      <c r="BV18">
        <v>47.6</v>
      </c>
      <c r="BW18">
        <v>351</v>
      </c>
      <c r="BX18">
        <v>33.4</v>
      </c>
      <c r="BY18">
        <v>180.8</v>
      </c>
      <c r="BZ18">
        <v>10.199999999999999</v>
      </c>
      <c r="CA18">
        <v>1.085</v>
      </c>
      <c r="CB18">
        <v>653</v>
      </c>
      <c r="CC18">
        <v>25.96</v>
      </c>
      <c r="CD18">
        <v>51.7</v>
      </c>
      <c r="CE18">
        <v>6.38</v>
      </c>
      <c r="CF18">
        <v>28.8</v>
      </c>
      <c r="CG18">
        <v>6.54</v>
      </c>
      <c r="CH18">
        <v>2.0499999999999998</v>
      </c>
      <c r="CI18">
        <v>6.68</v>
      </c>
      <c r="CJ18">
        <v>1.016</v>
      </c>
      <c r="CK18">
        <v>6.09</v>
      </c>
      <c r="CL18">
        <v>1.2529999999999999</v>
      </c>
      <c r="CM18">
        <v>3.48</v>
      </c>
      <c r="CN18">
        <v>0.45500000000000002</v>
      </c>
      <c r="CO18">
        <v>3.11</v>
      </c>
      <c r="CP18">
        <v>0.49099999999999999</v>
      </c>
      <c r="CQ18">
        <v>4.75</v>
      </c>
      <c r="CR18">
        <v>0.73399999999999999</v>
      </c>
      <c r="CS18">
        <v>10.49</v>
      </c>
      <c r="CT18">
        <v>5.97</v>
      </c>
      <c r="CU18">
        <v>1.64</v>
      </c>
    </row>
    <row r="19" spans="1:99" x14ac:dyDescent="0.2">
      <c r="A19" t="s">
        <v>124</v>
      </c>
      <c r="B19" s="97">
        <v>6</v>
      </c>
      <c r="C19" t="s">
        <v>686</v>
      </c>
      <c r="D19" t="s">
        <v>743</v>
      </c>
      <c r="E19" s="22" t="s">
        <v>355</v>
      </c>
      <c r="F19">
        <v>2.73</v>
      </c>
      <c r="G19">
        <v>4090</v>
      </c>
      <c r="H19" s="35">
        <v>69600</v>
      </c>
      <c r="I19" s="35">
        <v>46400</v>
      </c>
      <c r="J19" s="35">
        <v>206600</v>
      </c>
      <c r="L19" s="35">
        <v>156100</v>
      </c>
      <c r="M19">
        <v>106.1</v>
      </c>
      <c r="N19" s="35">
        <v>19200</v>
      </c>
      <c r="O19">
        <v>345</v>
      </c>
      <c r="P19">
        <v>231</v>
      </c>
      <c r="Q19">
        <v>979</v>
      </c>
      <c r="R19">
        <v>30.8</v>
      </c>
      <c r="S19">
        <v>69.5</v>
      </c>
      <c r="T19">
        <v>14.2</v>
      </c>
      <c r="V19">
        <v>160</v>
      </c>
      <c r="W19">
        <v>27.5</v>
      </c>
      <c r="X19">
        <v>231</v>
      </c>
      <c r="Y19">
        <v>2.5499999999999998</v>
      </c>
      <c r="AB19">
        <v>15.4</v>
      </c>
      <c r="AC19">
        <v>48.5</v>
      </c>
      <c r="AD19">
        <v>7.84</v>
      </c>
      <c r="AE19">
        <v>40.5</v>
      </c>
      <c r="AF19">
        <v>10.9</v>
      </c>
      <c r="AG19">
        <v>3.54</v>
      </c>
      <c r="AH19">
        <v>10.8</v>
      </c>
      <c r="AI19">
        <v>1.3049999999999999</v>
      </c>
      <c r="AJ19">
        <v>6.93</v>
      </c>
      <c r="AK19">
        <v>1.0900000000000001</v>
      </c>
      <c r="AL19">
        <v>2.58</v>
      </c>
      <c r="AM19">
        <v>0.26500000000000001</v>
      </c>
      <c r="AN19">
        <v>1.94</v>
      </c>
      <c r="AO19">
        <v>0.23</v>
      </c>
      <c r="AP19">
        <v>9.57</v>
      </c>
      <c r="AQ19">
        <v>0.43099999999999999</v>
      </c>
      <c r="AR19">
        <v>0.26</v>
      </c>
      <c r="AS19">
        <v>0.26400000000000001</v>
      </c>
      <c r="AX19" t="s">
        <v>680</v>
      </c>
      <c r="AY19" t="s">
        <v>673</v>
      </c>
      <c r="AZ19" t="s">
        <v>782</v>
      </c>
      <c r="BA19" t="s">
        <v>686</v>
      </c>
      <c r="BB19" s="34">
        <v>0.70416111111111113</v>
      </c>
      <c r="BC19">
        <v>38.384</v>
      </c>
      <c r="BE19" s="35">
        <v>100000</v>
      </c>
      <c r="BF19">
        <v>9.32</v>
      </c>
      <c r="BG19">
        <v>22860</v>
      </c>
      <c r="BH19">
        <v>20690</v>
      </c>
      <c r="BI19" s="35">
        <v>75200</v>
      </c>
      <c r="BJ19" s="35">
        <v>253100</v>
      </c>
      <c r="BK19">
        <v>16150</v>
      </c>
      <c r="BL19" s="35">
        <v>51100</v>
      </c>
      <c r="BM19">
        <v>39.299999999999997</v>
      </c>
      <c r="BN19">
        <v>12550</v>
      </c>
      <c r="BO19">
        <v>430</v>
      </c>
      <c r="BP19">
        <v>12.7</v>
      </c>
      <c r="BQ19">
        <v>1667</v>
      </c>
      <c r="BR19">
        <v>63560</v>
      </c>
      <c r="BS19">
        <v>37.43</v>
      </c>
      <c r="BT19">
        <v>12.17</v>
      </c>
      <c r="BU19">
        <v>22.1</v>
      </c>
      <c r="BV19">
        <v>46.6</v>
      </c>
      <c r="BW19">
        <v>343</v>
      </c>
      <c r="BX19">
        <v>33.799999999999997</v>
      </c>
      <c r="BY19">
        <v>178.6</v>
      </c>
      <c r="BZ19">
        <v>10.42</v>
      </c>
      <c r="CA19">
        <v>1.21</v>
      </c>
      <c r="CB19">
        <v>639</v>
      </c>
      <c r="CC19">
        <v>25.81</v>
      </c>
      <c r="CD19">
        <v>52.3</v>
      </c>
      <c r="CE19">
        <v>6.43</v>
      </c>
      <c r="CF19">
        <v>28.6</v>
      </c>
      <c r="CG19">
        <v>6.15</v>
      </c>
      <c r="CH19">
        <v>1.87</v>
      </c>
      <c r="CI19">
        <v>6.13</v>
      </c>
      <c r="CJ19">
        <v>1.095</v>
      </c>
      <c r="CK19">
        <v>6.5</v>
      </c>
      <c r="CL19">
        <v>1.32</v>
      </c>
      <c r="CM19">
        <v>3.25</v>
      </c>
      <c r="CN19">
        <v>0.50900000000000001</v>
      </c>
      <c r="CO19">
        <v>3.05</v>
      </c>
      <c r="CP19">
        <v>0.55300000000000005</v>
      </c>
      <c r="CQ19">
        <v>4.76</v>
      </c>
      <c r="CR19">
        <v>0.72199999999999998</v>
      </c>
      <c r="CS19">
        <v>11.06</v>
      </c>
      <c r="CT19">
        <v>5.78</v>
      </c>
      <c r="CU19">
        <v>1.75</v>
      </c>
    </row>
    <row r="20" spans="1:99" x14ac:dyDescent="0.2">
      <c r="A20" t="s">
        <v>124</v>
      </c>
      <c r="B20" s="97">
        <v>6</v>
      </c>
      <c r="C20" t="s">
        <v>686</v>
      </c>
      <c r="D20" t="s">
        <v>695</v>
      </c>
      <c r="E20" s="22" t="s">
        <v>98</v>
      </c>
      <c r="F20">
        <v>3.99</v>
      </c>
      <c r="G20">
        <v>6130</v>
      </c>
      <c r="H20" s="35">
        <v>68500</v>
      </c>
      <c r="I20" s="35">
        <v>38100</v>
      </c>
      <c r="J20" s="35">
        <v>214600</v>
      </c>
      <c r="K20">
        <v>337</v>
      </c>
      <c r="L20" s="35">
        <v>158500</v>
      </c>
      <c r="M20">
        <v>73.7</v>
      </c>
      <c r="N20">
        <v>14100</v>
      </c>
      <c r="O20">
        <v>271</v>
      </c>
      <c r="P20">
        <v>506</v>
      </c>
      <c r="Q20">
        <v>1523</v>
      </c>
      <c r="R20">
        <v>27.16</v>
      </c>
      <c r="S20">
        <v>57.8</v>
      </c>
      <c r="T20">
        <v>16.239999999999998</v>
      </c>
      <c r="U20">
        <v>0.76</v>
      </c>
      <c r="V20">
        <v>233</v>
      </c>
      <c r="W20">
        <v>28.7</v>
      </c>
      <c r="X20">
        <v>199.1</v>
      </c>
      <c r="Y20">
        <v>3.94</v>
      </c>
      <c r="Z20">
        <v>5.6000000000000001E-2</v>
      </c>
      <c r="AA20">
        <v>10.4</v>
      </c>
      <c r="AB20">
        <v>23.6</v>
      </c>
      <c r="AC20">
        <v>68.400000000000006</v>
      </c>
      <c r="AD20">
        <v>10.1</v>
      </c>
      <c r="AE20">
        <v>48.2</v>
      </c>
      <c r="AF20">
        <v>11.42</v>
      </c>
      <c r="AG20">
        <v>3.3</v>
      </c>
      <c r="AH20">
        <v>9.24</v>
      </c>
      <c r="AI20">
        <v>1.28</v>
      </c>
      <c r="AJ20">
        <v>7.22</v>
      </c>
      <c r="AK20">
        <v>1.29</v>
      </c>
      <c r="AL20">
        <v>3.08</v>
      </c>
      <c r="AM20">
        <v>0.317</v>
      </c>
      <c r="AN20">
        <v>2.21</v>
      </c>
      <c r="AO20">
        <v>0.24199999999999999</v>
      </c>
      <c r="AP20">
        <v>6.84</v>
      </c>
      <c r="AQ20">
        <v>0.58799999999999997</v>
      </c>
      <c r="AR20">
        <v>0.24199999999999999</v>
      </c>
      <c r="AS20">
        <v>0.35199999999999998</v>
      </c>
      <c r="AT20">
        <v>7.6999999999999999E-2</v>
      </c>
      <c r="AX20" t="s">
        <v>682</v>
      </c>
      <c r="AY20" t="s">
        <v>673</v>
      </c>
      <c r="AZ20" t="s">
        <v>783</v>
      </c>
      <c r="BA20" t="s">
        <v>686</v>
      </c>
      <c r="BB20" s="34">
        <v>0.7051384259259259</v>
      </c>
      <c r="BC20">
        <v>36.944000000000003</v>
      </c>
      <c r="BE20" s="35">
        <v>100000</v>
      </c>
      <c r="BF20">
        <v>9.19</v>
      </c>
      <c r="BG20">
        <v>22680</v>
      </c>
      <c r="BH20">
        <v>20790</v>
      </c>
      <c r="BI20" s="35">
        <v>75700</v>
      </c>
      <c r="BJ20" s="35">
        <v>256300</v>
      </c>
      <c r="BK20">
        <v>16040</v>
      </c>
      <c r="BL20" s="35">
        <v>51400</v>
      </c>
      <c r="BM20">
        <v>38.6</v>
      </c>
      <c r="BN20">
        <v>12320</v>
      </c>
      <c r="BO20">
        <v>423</v>
      </c>
      <c r="BP20">
        <v>13.2</v>
      </c>
      <c r="BQ20">
        <v>1630</v>
      </c>
      <c r="BR20">
        <v>62390</v>
      </c>
      <c r="BS20">
        <v>36.08</v>
      </c>
      <c r="BT20">
        <v>12.5</v>
      </c>
      <c r="BU20">
        <v>21.2</v>
      </c>
      <c r="BV20">
        <v>46.2</v>
      </c>
      <c r="BW20">
        <v>339</v>
      </c>
      <c r="BX20">
        <v>32.4</v>
      </c>
      <c r="BY20">
        <v>175.5</v>
      </c>
      <c r="BZ20">
        <v>10.09</v>
      </c>
      <c r="CA20">
        <v>1.1080000000000001</v>
      </c>
      <c r="CB20">
        <v>639</v>
      </c>
      <c r="CC20">
        <v>25.42</v>
      </c>
      <c r="CD20">
        <v>50.9</v>
      </c>
      <c r="CE20">
        <v>6.02</v>
      </c>
      <c r="CF20">
        <v>27.9</v>
      </c>
      <c r="CG20">
        <v>6.08</v>
      </c>
      <c r="CH20">
        <v>1.92</v>
      </c>
      <c r="CI20">
        <v>6.6</v>
      </c>
      <c r="CJ20">
        <v>1.0369999999999999</v>
      </c>
      <c r="CK20">
        <v>6.09</v>
      </c>
      <c r="CL20">
        <v>1.2030000000000001</v>
      </c>
      <c r="CM20">
        <v>3.13</v>
      </c>
      <c r="CN20">
        <v>0.47799999999999998</v>
      </c>
      <c r="CO20">
        <v>2.96</v>
      </c>
      <c r="CP20">
        <v>0.46300000000000002</v>
      </c>
      <c r="CQ20">
        <v>4.76</v>
      </c>
      <c r="CR20">
        <v>0.70599999999999996</v>
      </c>
      <c r="CS20">
        <v>10.62</v>
      </c>
      <c r="CT20">
        <v>6.04</v>
      </c>
      <c r="CU20">
        <v>1.59</v>
      </c>
    </row>
    <row r="21" spans="1:99" x14ac:dyDescent="0.2">
      <c r="A21" t="s">
        <v>124</v>
      </c>
      <c r="B21" s="97">
        <v>6</v>
      </c>
      <c r="C21" t="s">
        <v>686</v>
      </c>
      <c r="D21" t="s">
        <v>694</v>
      </c>
      <c r="E21" s="22" t="s">
        <v>98</v>
      </c>
      <c r="F21">
        <v>2.5</v>
      </c>
      <c r="G21">
        <v>6650</v>
      </c>
      <c r="H21" s="35">
        <v>61700</v>
      </c>
      <c r="I21">
        <v>37240</v>
      </c>
      <c r="J21" s="35">
        <v>213600</v>
      </c>
      <c r="L21" s="35">
        <v>158900</v>
      </c>
      <c r="M21">
        <v>38.5</v>
      </c>
      <c r="N21">
        <v>12120</v>
      </c>
      <c r="O21">
        <v>228.6</v>
      </c>
      <c r="Q21">
        <v>2175</v>
      </c>
      <c r="R21">
        <v>23.24</v>
      </c>
      <c r="S21">
        <v>3.52</v>
      </c>
      <c r="T21">
        <v>18.78</v>
      </c>
      <c r="V21">
        <v>252.4</v>
      </c>
      <c r="W21">
        <v>32</v>
      </c>
      <c r="X21">
        <v>356.9</v>
      </c>
      <c r="Y21">
        <v>2.93</v>
      </c>
      <c r="Z21">
        <v>4.7E-2</v>
      </c>
      <c r="AB21">
        <v>27.11</v>
      </c>
      <c r="AC21">
        <v>79</v>
      </c>
      <c r="AD21">
        <v>11.49</v>
      </c>
      <c r="AE21">
        <v>57.2</v>
      </c>
      <c r="AF21">
        <v>12.03</v>
      </c>
      <c r="AG21">
        <v>3.88</v>
      </c>
      <c r="AH21">
        <v>10.35</v>
      </c>
      <c r="AI21">
        <v>1.57</v>
      </c>
      <c r="AJ21">
        <v>7.95</v>
      </c>
      <c r="AK21">
        <v>1.288</v>
      </c>
      <c r="AL21">
        <v>3.43</v>
      </c>
      <c r="AM21">
        <v>0.4</v>
      </c>
      <c r="AN21">
        <v>2.68</v>
      </c>
      <c r="AO21">
        <v>0.39900000000000002</v>
      </c>
      <c r="AP21">
        <v>11.41</v>
      </c>
      <c r="AQ21">
        <v>0.55500000000000005</v>
      </c>
      <c r="AR21">
        <v>0.182</v>
      </c>
      <c r="AS21">
        <v>0.19400000000000001</v>
      </c>
      <c r="AX21" t="s">
        <v>672</v>
      </c>
      <c r="AY21" t="s">
        <v>673</v>
      </c>
      <c r="AZ21" t="s">
        <v>784</v>
      </c>
      <c r="BA21" t="s">
        <v>674</v>
      </c>
      <c r="BB21" s="34">
        <v>0.55538344907407411</v>
      </c>
      <c r="BC21">
        <v>35.994</v>
      </c>
      <c r="BE21" s="35">
        <v>100000</v>
      </c>
      <c r="BF21">
        <v>9.82</v>
      </c>
      <c r="BG21" s="35">
        <v>23500</v>
      </c>
      <c r="BH21">
        <v>20860</v>
      </c>
      <c r="BI21" s="35">
        <v>75300</v>
      </c>
      <c r="BJ21" s="35">
        <v>255500</v>
      </c>
      <c r="BK21">
        <v>15930</v>
      </c>
      <c r="BL21" s="35">
        <v>51700</v>
      </c>
      <c r="BM21">
        <v>35.799999999999997</v>
      </c>
      <c r="BN21">
        <v>12540</v>
      </c>
      <c r="BO21">
        <v>417</v>
      </c>
      <c r="BP21">
        <v>16.600000000000001</v>
      </c>
      <c r="BQ21">
        <v>1628</v>
      </c>
      <c r="BS21">
        <v>36.31</v>
      </c>
      <c r="BT21">
        <v>12.64</v>
      </c>
      <c r="BU21">
        <v>21.38</v>
      </c>
      <c r="BV21">
        <v>47.2</v>
      </c>
      <c r="BW21">
        <v>336</v>
      </c>
      <c r="BX21">
        <v>32.299999999999997</v>
      </c>
      <c r="BY21">
        <v>177.1</v>
      </c>
      <c r="BZ21">
        <v>10.31</v>
      </c>
      <c r="CA21">
        <v>1.1299999999999999</v>
      </c>
      <c r="CB21">
        <v>654</v>
      </c>
      <c r="CC21">
        <v>25.57</v>
      </c>
      <c r="CD21">
        <v>51.9</v>
      </c>
      <c r="CE21">
        <v>6.41</v>
      </c>
      <c r="CF21">
        <v>28.2</v>
      </c>
      <c r="CG21">
        <v>6.55</v>
      </c>
      <c r="CH21">
        <v>1.87</v>
      </c>
      <c r="CI21">
        <v>6.41</v>
      </c>
      <c r="CJ21">
        <v>1.054</v>
      </c>
      <c r="CK21">
        <v>6.09</v>
      </c>
      <c r="CL21">
        <v>1.171</v>
      </c>
      <c r="CM21">
        <v>3.34</v>
      </c>
      <c r="CN21">
        <v>0.51300000000000001</v>
      </c>
      <c r="CO21">
        <v>3.02</v>
      </c>
      <c r="CP21">
        <v>0.501</v>
      </c>
      <c r="CQ21">
        <v>4.8099999999999996</v>
      </c>
      <c r="CR21">
        <v>0.748</v>
      </c>
    </row>
    <row r="22" spans="1:99" x14ac:dyDescent="0.2">
      <c r="A22" t="s">
        <v>124</v>
      </c>
      <c r="B22" s="97">
        <v>6</v>
      </c>
      <c r="C22" t="s">
        <v>686</v>
      </c>
      <c r="D22" t="s">
        <v>744</v>
      </c>
      <c r="E22" s="22" t="s">
        <v>355</v>
      </c>
      <c r="F22">
        <v>1.17</v>
      </c>
      <c r="G22">
        <v>5520</v>
      </c>
      <c r="H22" s="35">
        <v>63800</v>
      </c>
      <c r="I22">
        <v>43620</v>
      </c>
      <c r="J22" s="35">
        <v>206700</v>
      </c>
      <c r="L22" s="35">
        <v>154700</v>
      </c>
      <c r="M22">
        <v>79.900000000000006</v>
      </c>
      <c r="N22">
        <v>16670</v>
      </c>
      <c r="O22">
        <v>293.3</v>
      </c>
      <c r="P22">
        <v>383</v>
      </c>
      <c r="Q22">
        <v>1437</v>
      </c>
      <c r="R22">
        <v>27.3</v>
      </c>
      <c r="S22">
        <v>50</v>
      </c>
      <c r="T22">
        <v>18.670000000000002</v>
      </c>
      <c r="V22">
        <v>192.1</v>
      </c>
      <c r="W22">
        <v>30.7</v>
      </c>
      <c r="X22">
        <v>294.39999999999998</v>
      </c>
      <c r="Y22">
        <v>2.54</v>
      </c>
      <c r="Z22">
        <v>3.2000000000000001E-2</v>
      </c>
      <c r="AB22">
        <v>21.79</v>
      </c>
      <c r="AC22">
        <v>66</v>
      </c>
      <c r="AD22">
        <v>10.06</v>
      </c>
      <c r="AE22">
        <v>52.7</v>
      </c>
      <c r="AF22">
        <v>12.25</v>
      </c>
      <c r="AG22">
        <v>3.91</v>
      </c>
      <c r="AH22">
        <v>10.1</v>
      </c>
      <c r="AI22">
        <v>1.46</v>
      </c>
      <c r="AJ22">
        <v>7.34</v>
      </c>
      <c r="AK22">
        <v>1.377</v>
      </c>
      <c r="AL22">
        <v>3.2</v>
      </c>
      <c r="AM22">
        <v>0.35399999999999998</v>
      </c>
      <c r="AN22">
        <v>2.25</v>
      </c>
      <c r="AO22">
        <v>0.25600000000000001</v>
      </c>
      <c r="AP22">
        <v>10.72</v>
      </c>
      <c r="AQ22">
        <v>0.61099999999999999</v>
      </c>
      <c r="AR22">
        <v>0.14699999999999999</v>
      </c>
      <c r="AS22">
        <v>0.186</v>
      </c>
      <c r="AX22" t="s">
        <v>698</v>
      </c>
      <c r="AY22" t="s">
        <v>673</v>
      </c>
      <c r="AZ22" t="s">
        <v>785</v>
      </c>
      <c r="BA22" t="s">
        <v>674</v>
      </c>
      <c r="BB22" s="34">
        <v>0.55622789351851853</v>
      </c>
      <c r="BC22">
        <v>38.911999999999999</v>
      </c>
      <c r="BE22" s="35">
        <v>120000</v>
      </c>
      <c r="BF22">
        <v>9.33</v>
      </c>
      <c r="BG22" s="35">
        <v>23100</v>
      </c>
      <c r="BH22">
        <v>20790</v>
      </c>
      <c r="BI22" s="35">
        <v>75500</v>
      </c>
      <c r="BJ22" s="35">
        <v>254700</v>
      </c>
      <c r="BK22">
        <v>15700</v>
      </c>
      <c r="BL22" s="35">
        <v>50600</v>
      </c>
      <c r="BM22">
        <v>35</v>
      </c>
      <c r="BN22">
        <v>12200</v>
      </c>
      <c r="BO22">
        <v>410</v>
      </c>
      <c r="BP22">
        <v>16.170000000000002</v>
      </c>
      <c r="BQ22">
        <v>1607</v>
      </c>
      <c r="BS22">
        <v>35.94</v>
      </c>
      <c r="BT22">
        <v>12.17</v>
      </c>
      <c r="BU22">
        <v>21.66</v>
      </c>
      <c r="BV22">
        <v>47.2</v>
      </c>
      <c r="BW22">
        <v>331</v>
      </c>
      <c r="BX22">
        <v>31.9</v>
      </c>
      <c r="BY22">
        <v>173.4</v>
      </c>
      <c r="BZ22">
        <v>10.35</v>
      </c>
      <c r="CA22">
        <v>1.139</v>
      </c>
      <c r="CB22">
        <v>652</v>
      </c>
      <c r="CC22">
        <v>25.46</v>
      </c>
      <c r="CD22">
        <v>50.3</v>
      </c>
      <c r="CE22">
        <v>6.38</v>
      </c>
      <c r="CF22">
        <v>27.4</v>
      </c>
      <c r="CG22">
        <v>6.37</v>
      </c>
      <c r="CH22">
        <v>1.91</v>
      </c>
      <c r="CI22">
        <v>6.22</v>
      </c>
      <c r="CJ22">
        <v>1.0069999999999999</v>
      </c>
      <c r="CK22">
        <v>5.86</v>
      </c>
      <c r="CL22">
        <v>1.24</v>
      </c>
      <c r="CM22">
        <v>3.16</v>
      </c>
      <c r="CN22">
        <v>0.44800000000000001</v>
      </c>
      <c r="CO22">
        <v>3.22</v>
      </c>
      <c r="CP22">
        <v>0.44600000000000001</v>
      </c>
      <c r="CQ22">
        <v>4.76</v>
      </c>
      <c r="CR22">
        <v>0.75800000000000001</v>
      </c>
    </row>
    <row r="23" spans="1:99" x14ac:dyDescent="0.2">
      <c r="A23" t="s">
        <v>124</v>
      </c>
      <c r="B23" s="97">
        <v>6</v>
      </c>
      <c r="C23" t="s">
        <v>686</v>
      </c>
      <c r="D23" t="s">
        <v>693</v>
      </c>
      <c r="E23" s="22" t="s">
        <v>98</v>
      </c>
      <c r="F23">
        <v>0.93</v>
      </c>
      <c r="G23">
        <v>4870</v>
      </c>
      <c r="H23" s="35">
        <v>71400</v>
      </c>
      <c r="I23" s="35">
        <v>40600</v>
      </c>
      <c r="J23" s="35">
        <v>214400</v>
      </c>
      <c r="L23" s="35">
        <v>159600</v>
      </c>
      <c r="M23">
        <v>88</v>
      </c>
      <c r="N23">
        <v>14780</v>
      </c>
      <c r="O23">
        <v>289</v>
      </c>
      <c r="P23">
        <v>8.3000000000000007</v>
      </c>
      <c r="Q23">
        <v>1015</v>
      </c>
      <c r="R23">
        <v>29.64</v>
      </c>
      <c r="S23">
        <v>22.6</v>
      </c>
      <c r="T23">
        <v>13.84</v>
      </c>
      <c r="V23">
        <v>156.69999999999999</v>
      </c>
      <c r="W23">
        <v>22.1</v>
      </c>
      <c r="X23">
        <v>133.69999999999999</v>
      </c>
      <c r="Y23">
        <v>0.78600000000000003</v>
      </c>
      <c r="Z23">
        <v>4.2999999999999997E-2</v>
      </c>
      <c r="AB23">
        <v>10.23</v>
      </c>
      <c r="AC23">
        <v>33.799999999999997</v>
      </c>
      <c r="AD23">
        <v>5.9</v>
      </c>
      <c r="AE23">
        <v>32.200000000000003</v>
      </c>
      <c r="AF23">
        <v>9.23</v>
      </c>
      <c r="AG23">
        <v>2.93</v>
      </c>
      <c r="AH23">
        <v>7.68</v>
      </c>
      <c r="AI23">
        <v>1.153</v>
      </c>
      <c r="AJ23">
        <v>5.81</v>
      </c>
      <c r="AK23">
        <v>0.97699999999999998</v>
      </c>
      <c r="AL23">
        <v>2.02</v>
      </c>
      <c r="AM23">
        <v>0.20200000000000001</v>
      </c>
      <c r="AN23">
        <v>1.21</v>
      </c>
      <c r="AO23">
        <v>0.157</v>
      </c>
      <c r="AP23">
        <v>5.91</v>
      </c>
      <c r="AQ23">
        <v>0.16800000000000001</v>
      </c>
      <c r="AR23">
        <v>7.2999999999999995E-2</v>
      </c>
      <c r="AS23">
        <v>9.0999999999999998E-2</v>
      </c>
      <c r="AX23" t="s">
        <v>688</v>
      </c>
      <c r="AY23" t="s">
        <v>673</v>
      </c>
      <c r="AZ23" t="s">
        <v>786</v>
      </c>
      <c r="BA23" t="s">
        <v>674</v>
      </c>
      <c r="BB23" s="34">
        <v>0.55706111111111112</v>
      </c>
      <c r="BC23">
        <v>36.966000000000001</v>
      </c>
      <c r="BE23" s="35">
        <v>100000</v>
      </c>
      <c r="BF23">
        <v>9.5500000000000007</v>
      </c>
      <c r="BG23" s="35">
        <v>23000</v>
      </c>
      <c r="BH23">
        <v>20680</v>
      </c>
      <c r="BI23" s="35">
        <v>74400</v>
      </c>
      <c r="BJ23" s="35">
        <v>255100</v>
      </c>
      <c r="BK23">
        <v>15940</v>
      </c>
      <c r="BL23" s="35">
        <v>50900</v>
      </c>
      <c r="BM23">
        <v>35.799999999999997</v>
      </c>
      <c r="BN23">
        <v>12250</v>
      </c>
      <c r="BO23">
        <v>414</v>
      </c>
      <c r="BP23">
        <v>16.5</v>
      </c>
      <c r="BQ23">
        <v>1610</v>
      </c>
      <c r="BS23">
        <v>35.880000000000003</v>
      </c>
      <c r="BT23">
        <v>13.3</v>
      </c>
      <c r="BU23">
        <v>21.1</v>
      </c>
      <c r="BV23">
        <v>47.6</v>
      </c>
      <c r="BW23">
        <v>339</v>
      </c>
      <c r="BX23">
        <v>31.6</v>
      </c>
      <c r="BY23">
        <v>172.6</v>
      </c>
      <c r="BZ23">
        <v>10.119999999999999</v>
      </c>
      <c r="CA23">
        <v>1.022</v>
      </c>
      <c r="CB23">
        <v>627</v>
      </c>
      <c r="CC23">
        <v>24.84</v>
      </c>
      <c r="CD23">
        <v>49.5</v>
      </c>
      <c r="CE23">
        <v>6.22</v>
      </c>
      <c r="CF23">
        <v>28</v>
      </c>
      <c r="CG23">
        <v>6.15</v>
      </c>
      <c r="CH23">
        <v>2.04</v>
      </c>
      <c r="CI23">
        <v>6.31</v>
      </c>
      <c r="CJ23">
        <v>1.002</v>
      </c>
      <c r="CK23">
        <v>5.88</v>
      </c>
      <c r="CL23">
        <v>1.248</v>
      </c>
      <c r="CM23">
        <v>3.36</v>
      </c>
      <c r="CN23">
        <v>0.45800000000000002</v>
      </c>
      <c r="CO23">
        <v>3.29</v>
      </c>
      <c r="CP23">
        <v>0.46100000000000002</v>
      </c>
      <c r="CQ23">
        <v>4.6100000000000003</v>
      </c>
      <c r="CR23">
        <v>0.746</v>
      </c>
    </row>
    <row r="24" spans="1:99" x14ac:dyDescent="0.2">
      <c r="A24" t="s">
        <v>124</v>
      </c>
      <c r="B24" s="97">
        <v>6</v>
      </c>
      <c r="C24" t="s">
        <v>686</v>
      </c>
      <c r="D24" t="s">
        <v>745</v>
      </c>
      <c r="E24" s="22" t="s">
        <v>355</v>
      </c>
      <c r="F24">
        <v>1.25</v>
      </c>
      <c r="G24">
        <v>3900</v>
      </c>
      <c r="H24" s="35">
        <v>69900</v>
      </c>
      <c r="I24" s="35">
        <v>40500</v>
      </c>
      <c r="J24" s="35">
        <v>207300</v>
      </c>
      <c r="L24" s="35">
        <v>151300</v>
      </c>
      <c r="M24">
        <v>100.9</v>
      </c>
      <c r="N24">
        <v>15520</v>
      </c>
      <c r="O24">
        <v>302</v>
      </c>
      <c r="P24">
        <v>610</v>
      </c>
      <c r="Q24">
        <v>885</v>
      </c>
      <c r="R24">
        <v>30.57</v>
      </c>
      <c r="S24">
        <v>92.4</v>
      </c>
      <c r="T24">
        <v>13.41</v>
      </c>
      <c r="V24">
        <v>140.9</v>
      </c>
      <c r="W24">
        <v>21.3</v>
      </c>
      <c r="X24">
        <v>137.4</v>
      </c>
      <c r="Y24">
        <v>1.1299999999999999</v>
      </c>
      <c r="Z24">
        <v>8.6999999999999994E-2</v>
      </c>
      <c r="AA24">
        <v>1.04</v>
      </c>
      <c r="AB24">
        <v>9.42</v>
      </c>
      <c r="AC24">
        <v>30.9</v>
      </c>
      <c r="AD24">
        <v>5.43</v>
      </c>
      <c r="AE24">
        <v>28.7</v>
      </c>
      <c r="AF24">
        <v>7.97</v>
      </c>
      <c r="AG24">
        <v>2.66</v>
      </c>
      <c r="AH24">
        <v>7.47</v>
      </c>
      <c r="AI24">
        <v>0.95799999999999996</v>
      </c>
      <c r="AJ24">
        <v>5.43</v>
      </c>
      <c r="AK24">
        <v>0.82899999999999996</v>
      </c>
      <c r="AL24">
        <v>1.84</v>
      </c>
      <c r="AM24">
        <v>0.223</v>
      </c>
      <c r="AN24">
        <v>1.27</v>
      </c>
      <c r="AO24">
        <v>0.16600000000000001</v>
      </c>
      <c r="AP24">
        <v>6.03</v>
      </c>
      <c r="AQ24">
        <v>0.23899999999999999</v>
      </c>
      <c r="AR24">
        <v>7.5999999999999998E-2</v>
      </c>
      <c r="AS24">
        <v>0.105</v>
      </c>
      <c r="AX24" t="s">
        <v>701</v>
      </c>
      <c r="AY24" t="s">
        <v>673</v>
      </c>
      <c r="AZ24" t="s">
        <v>787</v>
      </c>
      <c r="BA24" t="s">
        <v>674</v>
      </c>
      <c r="BB24" s="34">
        <v>0.59879942129629626</v>
      </c>
      <c r="BC24">
        <v>38.911999999999999</v>
      </c>
      <c r="BE24" s="35">
        <v>93000</v>
      </c>
      <c r="BF24">
        <v>9.56</v>
      </c>
      <c r="BG24" s="35">
        <v>23200</v>
      </c>
      <c r="BH24">
        <v>21240</v>
      </c>
      <c r="BI24" s="35">
        <v>76300</v>
      </c>
      <c r="BJ24" s="35">
        <v>254900</v>
      </c>
      <c r="BK24">
        <v>15530</v>
      </c>
      <c r="BL24" s="35">
        <v>51000</v>
      </c>
      <c r="BM24">
        <v>35.4</v>
      </c>
      <c r="BN24">
        <v>12310</v>
      </c>
      <c r="BO24">
        <v>421</v>
      </c>
      <c r="BP24">
        <v>14.9</v>
      </c>
      <c r="BQ24">
        <v>1631</v>
      </c>
      <c r="BS24">
        <v>36.94</v>
      </c>
      <c r="BT24">
        <v>11.33</v>
      </c>
      <c r="BU24">
        <v>21.43</v>
      </c>
      <c r="BV24">
        <v>46.6</v>
      </c>
      <c r="BW24">
        <v>346</v>
      </c>
      <c r="BX24">
        <v>32.799999999999997</v>
      </c>
      <c r="BY24">
        <v>178.5</v>
      </c>
      <c r="BZ24">
        <v>9.98</v>
      </c>
      <c r="CA24">
        <v>1.089</v>
      </c>
      <c r="CB24">
        <v>646</v>
      </c>
      <c r="CC24">
        <v>25.63</v>
      </c>
      <c r="CD24">
        <v>51</v>
      </c>
      <c r="CE24">
        <v>6.36</v>
      </c>
      <c r="CF24">
        <v>28</v>
      </c>
      <c r="CG24">
        <v>6.28</v>
      </c>
      <c r="CH24">
        <v>2.0099999999999998</v>
      </c>
      <c r="CI24">
        <v>6.6</v>
      </c>
      <c r="CJ24">
        <v>1.095</v>
      </c>
      <c r="CK24">
        <v>6.05</v>
      </c>
      <c r="CL24">
        <v>1.137</v>
      </c>
      <c r="CM24">
        <v>3.56</v>
      </c>
      <c r="CN24">
        <v>0.46500000000000002</v>
      </c>
      <c r="CO24">
        <v>3.19</v>
      </c>
      <c r="CP24">
        <v>0.48399999999999999</v>
      </c>
      <c r="CQ24">
        <v>5.05</v>
      </c>
      <c r="CR24">
        <v>0.73</v>
      </c>
    </row>
    <row r="25" spans="1:99" x14ac:dyDescent="0.2">
      <c r="A25" t="s">
        <v>124</v>
      </c>
      <c r="B25" s="97">
        <v>6</v>
      </c>
      <c r="C25" t="s">
        <v>686</v>
      </c>
      <c r="D25" t="s">
        <v>745</v>
      </c>
      <c r="E25" s="22" t="s">
        <v>355</v>
      </c>
      <c r="F25">
        <v>1.98</v>
      </c>
      <c r="G25">
        <v>3990</v>
      </c>
      <c r="H25" s="35">
        <v>69400</v>
      </c>
      <c r="I25" s="35">
        <v>44100</v>
      </c>
      <c r="J25" s="35">
        <v>209000</v>
      </c>
      <c r="L25" s="35">
        <v>155700</v>
      </c>
      <c r="M25">
        <v>98.1</v>
      </c>
      <c r="N25" s="35">
        <v>17700</v>
      </c>
      <c r="O25">
        <v>322</v>
      </c>
      <c r="P25">
        <v>134</v>
      </c>
      <c r="Q25">
        <v>958</v>
      </c>
      <c r="R25">
        <v>30.49</v>
      </c>
      <c r="S25">
        <v>72.8</v>
      </c>
      <c r="T25">
        <v>14.8</v>
      </c>
      <c r="V25">
        <v>148</v>
      </c>
      <c r="W25">
        <v>25.8</v>
      </c>
      <c r="X25">
        <v>186</v>
      </c>
      <c r="Y25">
        <v>1.5</v>
      </c>
      <c r="AB25">
        <v>11.96</v>
      </c>
      <c r="AC25">
        <v>39.9</v>
      </c>
      <c r="AD25">
        <v>6.69</v>
      </c>
      <c r="AE25">
        <v>35.700000000000003</v>
      </c>
      <c r="AF25">
        <v>9.8000000000000007</v>
      </c>
      <c r="AG25">
        <v>3.15</v>
      </c>
      <c r="AH25">
        <v>9.86</v>
      </c>
      <c r="AI25">
        <v>1.45</v>
      </c>
      <c r="AJ25">
        <v>5.92</v>
      </c>
      <c r="AK25">
        <v>1.01</v>
      </c>
      <c r="AL25">
        <v>2.1</v>
      </c>
      <c r="AM25">
        <v>0.23400000000000001</v>
      </c>
      <c r="AN25">
        <v>1.39</v>
      </c>
      <c r="AO25">
        <v>0.17699999999999999</v>
      </c>
      <c r="AP25">
        <v>7.33</v>
      </c>
      <c r="AQ25">
        <v>0.33300000000000002</v>
      </c>
      <c r="AR25">
        <v>9.2999999999999999E-2</v>
      </c>
      <c r="AS25">
        <v>0.14399999999999999</v>
      </c>
      <c r="AX25" t="s">
        <v>676</v>
      </c>
      <c r="AY25" t="s">
        <v>673</v>
      </c>
      <c r="AZ25" t="s">
        <v>788</v>
      </c>
      <c r="BA25" t="s">
        <v>674</v>
      </c>
      <c r="BB25" s="34">
        <v>0.59966643518518514</v>
      </c>
      <c r="BC25">
        <v>37.939</v>
      </c>
      <c r="BE25" s="35">
        <v>88000</v>
      </c>
      <c r="BF25">
        <v>9.33</v>
      </c>
      <c r="BG25" s="35">
        <v>23100</v>
      </c>
      <c r="BH25">
        <v>20850</v>
      </c>
      <c r="BI25" s="35">
        <v>75100</v>
      </c>
      <c r="BJ25" s="35">
        <v>255700</v>
      </c>
      <c r="BK25">
        <v>15530</v>
      </c>
      <c r="BL25" s="35">
        <v>49800</v>
      </c>
      <c r="BM25">
        <v>35.5</v>
      </c>
      <c r="BN25">
        <v>12030</v>
      </c>
      <c r="BO25">
        <v>413</v>
      </c>
      <c r="BP25">
        <v>13.69</v>
      </c>
      <c r="BQ25">
        <v>1606</v>
      </c>
      <c r="BS25">
        <v>36.840000000000003</v>
      </c>
      <c r="BT25">
        <v>12.42</v>
      </c>
      <c r="BU25">
        <v>21.23</v>
      </c>
      <c r="BV25">
        <v>46</v>
      </c>
      <c r="BW25">
        <v>334</v>
      </c>
      <c r="BX25">
        <v>31.7</v>
      </c>
      <c r="BY25">
        <v>171</v>
      </c>
      <c r="BZ25">
        <v>9.98</v>
      </c>
      <c r="CA25">
        <v>1.123</v>
      </c>
      <c r="CB25">
        <v>645</v>
      </c>
      <c r="CC25">
        <v>25.67</v>
      </c>
      <c r="CD25">
        <v>50.2</v>
      </c>
      <c r="CE25">
        <v>6.13</v>
      </c>
      <c r="CF25">
        <v>28.1</v>
      </c>
      <c r="CG25">
        <v>6.07</v>
      </c>
      <c r="CH25">
        <v>1.87</v>
      </c>
      <c r="CI25">
        <v>6.56</v>
      </c>
      <c r="CJ25">
        <v>1.0469999999999999</v>
      </c>
      <c r="CK25">
        <v>6.15</v>
      </c>
      <c r="CL25">
        <v>1.232</v>
      </c>
      <c r="CM25">
        <v>3.47</v>
      </c>
      <c r="CN25">
        <v>0.41</v>
      </c>
      <c r="CO25">
        <v>2.99</v>
      </c>
      <c r="CP25">
        <v>0.42899999999999999</v>
      </c>
      <c r="CQ25">
        <v>4.83</v>
      </c>
      <c r="CR25">
        <v>0.63800000000000001</v>
      </c>
    </row>
    <row r="26" spans="1:99" x14ac:dyDescent="0.2">
      <c r="A26" t="s">
        <v>124</v>
      </c>
      <c r="B26" s="97">
        <v>6</v>
      </c>
      <c r="C26" t="s">
        <v>686</v>
      </c>
      <c r="D26" t="s">
        <v>691</v>
      </c>
      <c r="E26" s="22" t="s">
        <v>98</v>
      </c>
      <c r="F26">
        <v>1.48</v>
      </c>
      <c r="G26">
        <v>4560</v>
      </c>
      <c r="H26" s="35">
        <v>72100</v>
      </c>
      <c r="I26" s="35">
        <v>37900</v>
      </c>
      <c r="J26" s="35">
        <v>214900</v>
      </c>
      <c r="L26" s="35">
        <v>151100</v>
      </c>
      <c r="M26">
        <v>86.4</v>
      </c>
      <c r="N26">
        <v>12280</v>
      </c>
      <c r="O26">
        <v>292</v>
      </c>
      <c r="P26">
        <v>2450</v>
      </c>
      <c r="Q26">
        <v>866</v>
      </c>
      <c r="R26">
        <v>33.03</v>
      </c>
      <c r="S26">
        <v>132.5</v>
      </c>
      <c r="T26">
        <v>12.21</v>
      </c>
      <c r="V26">
        <v>120.4</v>
      </c>
      <c r="W26">
        <v>14.72</v>
      </c>
      <c r="X26">
        <v>72.7</v>
      </c>
      <c r="Y26">
        <v>0.47099999999999997</v>
      </c>
      <c r="Z26">
        <v>5.2999999999999999E-2</v>
      </c>
      <c r="AB26">
        <v>5.52</v>
      </c>
      <c r="AC26">
        <v>18.170000000000002</v>
      </c>
      <c r="AD26">
        <v>3.14</v>
      </c>
      <c r="AE26">
        <v>18.600000000000001</v>
      </c>
      <c r="AF26">
        <v>4.95</v>
      </c>
      <c r="AG26">
        <v>1.74</v>
      </c>
      <c r="AH26">
        <v>5.33</v>
      </c>
      <c r="AI26">
        <v>0.71799999999999997</v>
      </c>
      <c r="AJ26">
        <v>3.58</v>
      </c>
      <c r="AK26">
        <v>0.56299999999999994</v>
      </c>
      <c r="AL26">
        <v>1.21</v>
      </c>
      <c r="AM26">
        <v>0.13500000000000001</v>
      </c>
      <c r="AN26">
        <v>0.86</v>
      </c>
      <c r="AO26">
        <v>0.112</v>
      </c>
      <c r="AP26">
        <v>3.28</v>
      </c>
      <c r="AQ26">
        <v>9.6000000000000002E-2</v>
      </c>
      <c r="AS26">
        <v>7.0999999999999994E-2</v>
      </c>
      <c r="AX26" t="s">
        <v>703</v>
      </c>
      <c r="AY26" t="s">
        <v>673</v>
      </c>
      <c r="AZ26" t="s">
        <v>789</v>
      </c>
      <c r="BA26" t="s">
        <v>674</v>
      </c>
      <c r="BB26" s="34">
        <v>0.60052210648148152</v>
      </c>
      <c r="BC26">
        <v>35.021000000000001</v>
      </c>
      <c r="BE26" s="35">
        <v>94000</v>
      </c>
      <c r="BF26">
        <v>9.2899999999999991</v>
      </c>
      <c r="BG26" s="35">
        <v>23400</v>
      </c>
      <c r="BH26">
        <v>21050</v>
      </c>
      <c r="BI26" s="35">
        <v>76300</v>
      </c>
      <c r="BJ26" s="35">
        <v>255900</v>
      </c>
      <c r="BK26">
        <v>15730</v>
      </c>
      <c r="BL26" s="35">
        <v>50700</v>
      </c>
      <c r="BM26">
        <v>35.200000000000003</v>
      </c>
      <c r="BN26">
        <v>12340</v>
      </c>
      <c r="BO26">
        <v>420</v>
      </c>
      <c r="BP26">
        <v>15.7</v>
      </c>
      <c r="BQ26">
        <v>1652</v>
      </c>
      <c r="BS26">
        <v>37.1</v>
      </c>
      <c r="BT26">
        <v>12.2</v>
      </c>
      <c r="BU26">
        <v>21.3</v>
      </c>
      <c r="BV26">
        <v>46.7</v>
      </c>
      <c r="BW26">
        <v>343</v>
      </c>
      <c r="BX26">
        <v>33.5</v>
      </c>
      <c r="BY26">
        <v>180.3</v>
      </c>
      <c r="BZ26">
        <v>10.51</v>
      </c>
      <c r="CA26">
        <v>1.129</v>
      </c>
      <c r="CB26">
        <v>655</v>
      </c>
      <c r="CC26">
        <v>25.72</v>
      </c>
      <c r="CD26">
        <v>51.4</v>
      </c>
      <c r="CE26">
        <v>6.25</v>
      </c>
      <c r="CF26">
        <v>28.9</v>
      </c>
      <c r="CG26">
        <v>5.97</v>
      </c>
      <c r="CH26">
        <v>2</v>
      </c>
      <c r="CI26">
        <v>6.34</v>
      </c>
      <c r="CJ26">
        <v>1.089</v>
      </c>
      <c r="CK26">
        <v>6.18</v>
      </c>
      <c r="CL26">
        <v>1.2490000000000001</v>
      </c>
      <c r="CM26">
        <v>3.37</v>
      </c>
      <c r="CN26">
        <v>0.53</v>
      </c>
      <c r="CO26">
        <v>3.27</v>
      </c>
      <c r="CP26">
        <v>0.51800000000000002</v>
      </c>
      <c r="CQ26">
        <v>5.01</v>
      </c>
      <c r="CR26">
        <v>0.71699999999999997</v>
      </c>
    </row>
    <row r="27" spans="1:99" x14ac:dyDescent="0.2">
      <c r="A27" t="s">
        <v>124</v>
      </c>
      <c r="B27" s="97">
        <v>6</v>
      </c>
      <c r="C27" t="s">
        <v>686</v>
      </c>
      <c r="D27" t="s">
        <v>690</v>
      </c>
      <c r="E27" s="22" t="s">
        <v>98</v>
      </c>
      <c r="F27">
        <v>1.52</v>
      </c>
      <c r="G27">
        <v>4750</v>
      </c>
      <c r="H27" s="35">
        <v>72900</v>
      </c>
      <c r="I27" s="35">
        <v>30900</v>
      </c>
      <c r="J27" s="35">
        <v>215200</v>
      </c>
      <c r="L27" s="35">
        <v>151200</v>
      </c>
      <c r="M27">
        <v>64.099999999999994</v>
      </c>
      <c r="N27">
        <v>11290</v>
      </c>
      <c r="O27">
        <v>228</v>
      </c>
      <c r="P27">
        <v>613</v>
      </c>
      <c r="Q27">
        <v>1212</v>
      </c>
      <c r="R27">
        <v>30.15</v>
      </c>
      <c r="S27">
        <v>135.6</v>
      </c>
      <c r="T27">
        <v>12.12</v>
      </c>
      <c r="V27">
        <v>204</v>
      </c>
      <c r="W27">
        <v>22.5</v>
      </c>
      <c r="X27">
        <v>148</v>
      </c>
      <c r="Y27">
        <v>1.244</v>
      </c>
      <c r="Z27">
        <v>3.5000000000000003E-2</v>
      </c>
      <c r="AB27">
        <v>14.22</v>
      </c>
      <c r="AC27">
        <v>43.5</v>
      </c>
      <c r="AD27">
        <v>6.68</v>
      </c>
      <c r="AE27">
        <v>34.9</v>
      </c>
      <c r="AF27">
        <v>8.8800000000000008</v>
      </c>
      <c r="AG27">
        <v>2.68</v>
      </c>
      <c r="AH27">
        <v>8.09</v>
      </c>
      <c r="AI27">
        <v>1.016</v>
      </c>
      <c r="AJ27">
        <v>5.15</v>
      </c>
      <c r="AK27">
        <v>0.87</v>
      </c>
      <c r="AL27">
        <v>2.08</v>
      </c>
      <c r="AM27">
        <v>0.26600000000000001</v>
      </c>
      <c r="AN27">
        <v>1.59</v>
      </c>
      <c r="AO27">
        <v>0.216</v>
      </c>
      <c r="AP27">
        <v>4.95</v>
      </c>
      <c r="AQ27">
        <v>0.27400000000000002</v>
      </c>
      <c r="AS27">
        <v>0.123</v>
      </c>
      <c r="AX27" t="s">
        <v>672</v>
      </c>
      <c r="AY27" t="s">
        <v>673</v>
      </c>
      <c r="AZ27" t="s">
        <v>790</v>
      </c>
      <c r="BA27" t="s">
        <v>674</v>
      </c>
      <c r="BB27" s="34">
        <v>0.64178877314814808</v>
      </c>
      <c r="BC27">
        <v>34.613</v>
      </c>
      <c r="BE27" s="35">
        <v>100000</v>
      </c>
      <c r="BF27">
        <v>9.66</v>
      </c>
      <c r="BG27" s="35">
        <v>23200</v>
      </c>
      <c r="BH27">
        <v>20750</v>
      </c>
      <c r="BI27" s="35">
        <v>76100</v>
      </c>
      <c r="BJ27" s="35">
        <v>257400</v>
      </c>
      <c r="BK27">
        <v>15740</v>
      </c>
      <c r="BL27" s="35">
        <v>51100</v>
      </c>
      <c r="BM27">
        <v>34.799999999999997</v>
      </c>
      <c r="BN27">
        <v>12390</v>
      </c>
      <c r="BO27">
        <v>419</v>
      </c>
      <c r="BP27">
        <v>16.399999999999999</v>
      </c>
      <c r="BQ27">
        <v>1603</v>
      </c>
      <c r="BS27">
        <v>36.42</v>
      </c>
      <c r="BT27">
        <v>13.4</v>
      </c>
      <c r="BU27">
        <v>21.56</v>
      </c>
      <c r="BV27">
        <v>48.2</v>
      </c>
      <c r="BW27">
        <v>346</v>
      </c>
      <c r="BX27">
        <v>33.6</v>
      </c>
      <c r="BY27">
        <v>181</v>
      </c>
      <c r="BZ27">
        <v>10.47</v>
      </c>
      <c r="CA27">
        <v>1.083</v>
      </c>
      <c r="CB27">
        <v>662</v>
      </c>
      <c r="CC27">
        <v>26.34</v>
      </c>
      <c r="CD27">
        <v>52.1</v>
      </c>
      <c r="CE27">
        <v>6.36</v>
      </c>
      <c r="CF27">
        <v>28.7</v>
      </c>
      <c r="CG27">
        <v>6.24</v>
      </c>
      <c r="CH27">
        <v>2.02</v>
      </c>
      <c r="CI27">
        <v>6.77</v>
      </c>
      <c r="CJ27">
        <v>1.0369999999999999</v>
      </c>
      <c r="CK27">
        <v>6.46</v>
      </c>
      <c r="CL27">
        <v>1.2909999999999999</v>
      </c>
      <c r="CM27">
        <v>3.42</v>
      </c>
      <c r="CN27">
        <v>0.52200000000000002</v>
      </c>
      <c r="CO27">
        <v>3.38</v>
      </c>
      <c r="CP27">
        <v>0.49199999999999999</v>
      </c>
      <c r="CQ27">
        <v>4.92</v>
      </c>
      <c r="CR27">
        <v>0.80900000000000005</v>
      </c>
    </row>
    <row r="28" spans="1:99" x14ac:dyDescent="0.2">
      <c r="A28" t="s">
        <v>124</v>
      </c>
      <c r="B28" s="97">
        <v>6</v>
      </c>
      <c r="C28" t="s">
        <v>686</v>
      </c>
      <c r="D28" t="s">
        <v>746</v>
      </c>
      <c r="E28" s="22" t="s">
        <v>355</v>
      </c>
      <c r="F28">
        <v>1.17</v>
      </c>
      <c r="G28">
        <v>3030</v>
      </c>
      <c r="H28" s="35">
        <v>72700</v>
      </c>
      <c r="I28">
        <v>23860</v>
      </c>
      <c r="J28" s="35">
        <v>205100</v>
      </c>
      <c r="L28" s="35">
        <v>143600</v>
      </c>
      <c r="M28">
        <v>92.1</v>
      </c>
      <c r="N28">
        <v>9780</v>
      </c>
      <c r="O28">
        <v>220</v>
      </c>
      <c r="P28">
        <v>440</v>
      </c>
      <c r="Q28">
        <v>946</v>
      </c>
      <c r="R28">
        <v>31.33</v>
      </c>
      <c r="S28">
        <v>86.8</v>
      </c>
      <c r="T28">
        <v>8.52</v>
      </c>
      <c r="V28">
        <v>118.4</v>
      </c>
      <c r="W28">
        <v>17</v>
      </c>
      <c r="X28">
        <v>96.9</v>
      </c>
      <c r="Y28">
        <v>0.42199999999999999</v>
      </c>
      <c r="Z28">
        <v>4.9000000000000002E-2</v>
      </c>
      <c r="AB28">
        <v>6.81</v>
      </c>
      <c r="AC28">
        <v>23.5</v>
      </c>
      <c r="AD28">
        <v>3.91</v>
      </c>
      <c r="AE28">
        <v>21.9</v>
      </c>
      <c r="AF28">
        <v>5.99</v>
      </c>
      <c r="AG28">
        <v>1.87</v>
      </c>
      <c r="AH28">
        <v>5.89</v>
      </c>
      <c r="AI28">
        <v>0.78</v>
      </c>
      <c r="AJ28">
        <v>4.05</v>
      </c>
      <c r="AK28">
        <v>0.69399999999999995</v>
      </c>
      <c r="AL28">
        <v>1.53</v>
      </c>
      <c r="AM28">
        <v>0.16300000000000001</v>
      </c>
      <c r="AN28">
        <v>1.1100000000000001</v>
      </c>
      <c r="AO28">
        <v>0.124</v>
      </c>
      <c r="AP28">
        <v>3.86</v>
      </c>
      <c r="AQ28">
        <v>8.4000000000000005E-2</v>
      </c>
      <c r="AR28">
        <v>9.1999999999999998E-2</v>
      </c>
      <c r="AS28">
        <v>0.05</v>
      </c>
      <c r="AX28" t="s">
        <v>698</v>
      </c>
      <c r="AY28" t="s">
        <v>673</v>
      </c>
      <c r="AZ28" t="s">
        <v>791</v>
      </c>
      <c r="BA28" t="s">
        <v>674</v>
      </c>
      <c r="BB28" s="34">
        <v>0.6426263888888889</v>
      </c>
      <c r="BC28">
        <v>37.76</v>
      </c>
      <c r="BE28" s="35">
        <v>110000</v>
      </c>
      <c r="BF28">
        <v>8.8800000000000008</v>
      </c>
      <c r="BG28" s="35">
        <v>23200</v>
      </c>
      <c r="BH28">
        <v>21000</v>
      </c>
      <c r="BI28" s="35">
        <v>75500</v>
      </c>
      <c r="BJ28" s="35">
        <v>255700</v>
      </c>
      <c r="BK28">
        <v>15530</v>
      </c>
      <c r="BL28" s="35">
        <v>51500</v>
      </c>
      <c r="BM28">
        <v>35.700000000000003</v>
      </c>
      <c r="BN28">
        <v>12490</v>
      </c>
      <c r="BO28">
        <v>424</v>
      </c>
      <c r="BP28">
        <v>16.899999999999999</v>
      </c>
      <c r="BQ28">
        <v>1626</v>
      </c>
      <c r="BS28">
        <v>36.56</v>
      </c>
      <c r="BT28">
        <v>12.56</v>
      </c>
      <c r="BU28">
        <v>21.32</v>
      </c>
      <c r="BV28">
        <v>47.6</v>
      </c>
      <c r="BW28">
        <v>341</v>
      </c>
      <c r="BX28">
        <v>33.4</v>
      </c>
      <c r="BY28">
        <v>178.2</v>
      </c>
      <c r="BZ28">
        <v>10.49</v>
      </c>
      <c r="CA28">
        <v>1.145</v>
      </c>
      <c r="CB28">
        <v>657</v>
      </c>
      <c r="CC28">
        <v>26.21</v>
      </c>
      <c r="CD28">
        <v>51.1</v>
      </c>
      <c r="CE28">
        <v>6.24</v>
      </c>
      <c r="CF28">
        <v>28.2</v>
      </c>
      <c r="CG28">
        <v>6.25</v>
      </c>
      <c r="CH28">
        <v>1.88</v>
      </c>
      <c r="CI28">
        <v>6.95</v>
      </c>
      <c r="CJ28">
        <v>1.024</v>
      </c>
      <c r="CK28">
        <v>5.76</v>
      </c>
      <c r="CL28">
        <v>1.2430000000000001</v>
      </c>
      <c r="CM28">
        <v>3.55</v>
      </c>
      <c r="CN28">
        <v>0.49299999999999999</v>
      </c>
      <c r="CO28">
        <v>3.32</v>
      </c>
      <c r="CP28">
        <v>0.46700000000000003</v>
      </c>
      <c r="CQ28">
        <v>4.99</v>
      </c>
      <c r="CR28">
        <v>0.67400000000000004</v>
      </c>
    </row>
    <row r="29" spans="1:99" x14ac:dyDescent="0.2">
      <c r="A29" t="s">
        <v>124</v>
      </c>
      <c r="B29" s="97">
        <v>6</v>
      </c>
      <c r="C29" t="s">
        <v>686</v>
      </c>
      <c r="D29" t="s">
        <v>687</v>
      </c>
      <c r="E29" s="22" t="s">
        <v>98</v>
      </c>
      <c r="F29">
        <v>0.91</v>
      </c>
      <c r="G29">
        <v>4320</v>
      </c>
      <c r="H29" s="35">
        <v>72200</v>
      </c>
      <c r="I29">
        <v>30980</v>
      </c>
      <c r="J29" s="35">
        <v>214900</v>
      </c>
      <c r="L29" s="35">
        <v>148800</v>
      </c>
      <c r="M29">
        <v>71.400000000000006</v>
      </c>
      <c r="N29">
        <v>10620</v>
      </c>
      <c r="O29">
        <v>235</v>
      </c>
      <c r="P29">
        <v>5.9</v>
      </c>
      <c r="Q29">
        <v>1010</v>
      </c>
      <c r="R29">
        <v>30.18</v>
      </c>
      <c r="S29">
        <v>43.2</v>
      </c>
      <c r="T29">
        <v>10.61</v>
      </c>
      <c r="V29">
        <v>129.4</v>
      </c>
      <c r="W29">
        <v>16.13</v>
      </c>
      <c r="X29">
        <v>87.2</v>
      </c>
      <c r="Y29">
        <v>0.45600000000000002</v>
      </c>
      <c r="Z29">
        <v>5.8999999999999997E-2</v>
      </c>
      <c r="AB29">
        <v>6.56</v>
      </c>
      <c r="AC29">
        <v>23.1</v>
      </c>
      <c r="AD29">
        <v>3.82</v>
      </c>
      <c r="AE29">
        <v>22.2</v>
      </c>
      <c r="AF29">
        <v>6.15</v>
      </c>
      <c r="AG29">
        <v>1.94</v>
      </c>
      <c r="AH29">
        <v>6.16</v>
      </c>
      <c r="AI29">
        <v>0.71899999999999997</v>
      </c>
      <c r="AJ29">
        <v>4.03</v>
      </c>
      <c r="AK29">
        <v>0.68500000000000005</v>
      </c>
      <c r="AL29">
        <v>1.48</v>
      </c>
      <c r="AM29">
        <v>0.16800000000000001</v>
      </c>
      <c r="AN29">
        <v>1.01</v>
      </c>
      <c r="AO29">
        <v>0.129</v>
      </c>
      <c r="AP29">
        <v>3.85</v>
      </c>
      <c r="AQ29">
        <v>8.7999999999999995E-2</v>
      </c>
      <c r="AR29">
        <v>8.1000000000000003E-2</v>
      </c>
      <c r="AS29">
        <v>2.9000000000000001E-2</v>
      </c>
      <c r="AX29" t="s">
        <v>688</v>
      </c>
      <c r="AY29" t="s">
        <v>673</v>
      </c>
      <c r="AZ29" t="s">
        <v>792</v>
      </c>
      <c r="BA29" t="s">
        <v>674</v>
      </c>
      <c r="BB29" s="34">
        <v>0.64345185185185183</v>
      </c>
      <c r="BC29">
        <v>38.808999999999997</v>
      </c>
      <c r="BE29" s="35">
        <v>120000</v>
      </c>
      <c r="BF29">
        <v>9.33</v>
      </c>
      <c r="BG29" s="35">
        <v>23000</v>
      </c>
      <c r="BH29">
        <v>20760</v>
      </c>
      <c r="BI29" s="35">
        <v>75300</v>
      </c>
      <c r="BJ29" s="35">
        <v>253900</v>
      </c>
      <c r="BK29">
        <v>15380</v>
      </c>
      <c r="BL29" s="35">
        <v>50500</v>
      </c>
      <c r="BM29">
        <v>34.4</v>
      </c>
      <c r="BN29">
        <v>12360</v>
      </c>
      <c r="BO29">
        <v>417</v>
      </c>
      <c r="BP29">
        <v>15.7</v>
      </c>
      <c r="BQ29">
        <v>1605</v>
      </c>
      <c r="BS29">
        <v>36.26</v>
      </c>
      <c r="BT29">
        <v>11.96</v>
      </c>
      <c r="BU29">
        <v>21.04</v>
      </c>
      <c r="BV29">
        <v>46.8</v>
      </c>
      <c r="BW29">
        <v>332</v>
      </c>
      <c r="BX29">
        <v>32.6</v>
      </c>
      <c r="BY29">
        <v>174.4</v>
      </c>
      <c r="BZ29">
        <v>10.36</v>
      </c>
      <c r="CA29">
        <v>1.1759999999999999</v>
      </c>
      <c r="CB29">
        <v>645</v>
      </c>
      <c r="CC29">
        <v>25.04</v>
      </c>
      <c r="CD29">
        <v>50</v>
      </c>
      <c r="CE29">
        <v>6.19</v>
      </c>
      <c r="CF29">
        <v>28.5</v>
      </c>
      <c r="CG29">
        <v>6.12</v>
      </c>
      <c r="CH29">
        <v>2.0099999999999998</v>
      </c>
      <c r="CI29">
        <v>6.61</v>
      </c>
      <c r="CJ29">
        <v>1.016</v>
      </c>
      <c r="CK29">
        <v>6</v>
      </c>
      <c r="CL29">
        <v>1.23</v>
      </c>
      <c r="CM29">
        <v>3.3</v>
      </c>
      <c r="CN29">
        <v>0.45800000000000002</v>
      </c>
      <c r="CO29">
        <v>3.3</v>
      </c>
      <c r="CP29">
        <v>0.45700000000000002</v>
      </c>
      <c r="CQ29">
        <v>4.92</v>
      </c>
      <c r="CR29">
        <v>0.70899999999999996</v>
      </c>
    </row>
    <row r="30" spans="1:99" x14ac:dyDescent="0.2">
      <c r="A30" t="s">
        <v>124</v>
      </c>
      <c r="B30" s="97">
        <v>6</v>
      </c>
      <c r="C30" t="s">
        <v>686</v>
      </c>
      <c r="D30" t="s">
        <v>747</v>
      </c>
      <c r="E30" s="22" t="s">
        <v>355</v>
      </c>
      <c r="F30">
        <v>2.86</v>
      </c>
      <c r="G30">
        <v>3880</v>
      </c>
      <c r="H30" s="35">
        <v>71900</v>
      </c>
      <c r="I30">
        <v>31010</v>
      </c>
      <c r="J30" s="35">
        <v>206300</v>
      </c>
      <c r="K30">
        <v>160</v>
      </c>
      <c r="L30" s="35">
        <v>146300</v>
      </c>
      <c r="M30">
        <v>97.9</v>
      </c>
      <c r="N30">
        <v>11430</v>
      </c>
      <c r="O30">
        <v>247</v>
      </c>
      <c r="P30">
        <v>1135</v>
      </c>
      <c r="Q30">
        <v>957</v>
      </c>
      <c r="R30">
        <v>31.14</v>
      </c>
      <c r="S30">
        <v>111.9</v>
      </c>
      <c r="T30">
        <v>10.46</v>
      </c>
      <c r="U30">
        <v>0.49</v>
      </c>
      <c r="V30">
        <v>129.4</v>
      </c>
      <c r="W30">
        <v>18.579999999999998</v>
      </c>
      <c r="X30">
        <v>119.4</v>
      </c>
      <c r="Y30">
        <v>1.48</v>
      </c>
      <c r="Z30">
        <v>5.2999999999999999E-2</v>
      </c>
      <c r="AA30">
        <v>5.5</v>
      </c>
      <c r="AB30">
        <v>8.82</v>
      </c>
      <c r="AC30">
        <v>27.7</v>
      </c>
      <c r="AD30">
        <v>4.3899999999999997</v>
      </c>
      <c r="AE30">
        <v>24.7</v>
      </c>
      <c r="AF30">
        <v>6.68</v>
      </c>
      <c r="AG30">
        <v>2.1</v>
      </c>
      <c r="AH30">
        <v>6.44</v>
      </c>
      <c r="AI30">
        <v>0.88200000000000001</v>
      </c>
      <c r="AJ30">
        <v>4.3899999999999997</v>
      </c>
      <c r="AK30">
        <v>0.80600000000000005</v>
      </c>
      <c r="AL30">
        <v>1.69</v>
      </c>
      <c r="AM30">
        <v>0.19</v>
      </c>
      <c r="AN30">
        <v>1.23</v>
      </c>
      <c r="AO30">
        <v>0.183</v>
      </c>
      <c r="AP30">
        <v>5.0199999999999996</v>
      </c>
      <c r="AQ30">
        <v>0.17299999999999999</v>
      </c>
      <c r="AR30">
        <v>0.111</v>
      </c>
      <c r="AS30">
        <v>0.20699999999999999</v>
      </c>
      <c r="AT30">
        <v>2.9000000000000001E-2</v>
      </c>
      <c r="AX30" t="s">
        <v>701</v>
      </c>
      <c r="AY30" t="s">
        <v>673</v>
      </c>
      <c r="AZ30" t="s">
        <v>793</v>
      </c>
      <c r="BA30" t="s">
        <v>674</v>
      </c>
      <c r="BB30" s="34">
        <v>0.66987824074074076</v>
      </c>
      <c r="BC30">
        <v>38.808999999999997</v>
      </c>
      <c r="BE30" s="35">
        <v>94000</v>
      </c>
      <c r="BF30">
        <v>9.32</v>
      </c>
      <c r="BG30" s="35">
        <v>23300</v>
      </c>
      <c r="BH30">
        <v>21070</v>
      </c>
      <c r="BI30" s="35">
        <v>76000</v>
      </c>
      <c r="BJ30" s="35">
        <v>255100</v>
      </c>
      <c r="BK30">
        <v>15670</v>
      </c>
      <c r="BL30" s="35">
        <v>51000</v>
      </c>
      <c r="BM30">
        <v>34.9</v>
      </c>
      <c r="BN30">
        <v>12640</v>
      </c>
      <c r="BO30">
        <v>421</v>
      </c>
      <c r="BP30">
        <v>16.5</v>
      </c>
      <c r="BQ30">
        <v>1626</v>
      </c>
      <c r="BS30">
        <v>36.729999999999997</v>
      </c>
      <c r="BT30">
        <v>11.66</v>
      </c>
      <c r="BU30">
        <v>21.33</v>
      </c>
      <c r="BV30">
        <v>46.2</v>
      </c>
      <c r="BW30">
        <v>344</v>
      </c>
      <c r="BX30">
        <v>33.700000000000003</v>
      </c>
      <c r="BY30">
        <v>179.8</v>
      </c>
      <c r="BZ30">
        <v>10.52</v>
      </c>
      <c r="CA30">
        <v>1.2</v>
      </c>
      <c r="CB30">
        <v>660</v>
      </c>
      <c r="CC30">
        <v>25.69</v>
      </c>
      <c r="CD30">
        <v>51.1</v>
      </c>
      <c r="CE30">
        <v>6.42</v>
      </c>
      <c r="CF30">
        <v>29.1</v>
      </c>
      <c r="CG30">
        <v>6.64</v>
      </c>
      <c r="CH30">
        <v>1.96</v>
      </c>
      <c r="CI30">
        <v>6.47</v>
      </c>
      <c r="CJ30">
        <v>1.099</v>
      </c>
      <c r="CK30">
        <v>6.47</v>
      </c>
      <c r="CL30">
        <v>1.246</v>
      </c>
      <c r="CM30">
        <v>3.54</v>
      </c>
      <c r="CN30">
        <v>0.503</v>
      </c>
      <c r="CO30">
        <v>3.02</v>
      </c>
      <c r="CP30">
        <v>0.50800000000000001</v>
      </c>
      <c r="CQ30">
        <v>5.23</v>
      </c>
      <c r="CR30">
        <v>0.71799999999999997</v>
      </c>
    </row>
    <row r="31" spans="1:99" x14ac:dyDescent="0.2">
      <c r="A31" t="s">
        <v>124</v>
      </c>
      <c r="B31" s="97">
        <v>6</v>
      </c>
      <c r="C31" t="s">
        <v>686</v>
      </c>
      <c r="D31" t="s">
        <v>689</v>
      </c>
      <c r="E31" s="22" t="s">
        <v>98</v>
      </c>
      <c r="F31">
        <v>1.21</v>
      </c>
      <c r="G31">
        <v>4470</v>
      </c>
      <c r="H31" s="35">
        <v>73300</v>
      </c>
      <c r="I31" s="35">
        <v>36500</v>
      </c>
      <c r="J31" s="35">
        <v>215000</v>
      </c>
      <c r="L31" s="35">
        <v>152900</v>
      </c>
      <c r="M31">
        <v>72.2</v>
      </c>
      <c r="N31">
        <v>12310</v>
      </c>
      <c r="O31">
        <v>266</v>
      </c>
      <c r="P31">
        <v>292</v>
      </c>
      <c r="Q31">
        <v>1049</v>
      </c>
      <c r="R31">
        <v>31.23</v>
      </c>
      <c r="S31">
        <v>83.8</v>
      </c>
      <c r="T31">
        <v>12.63</v>
      </c>
      <c r="V31">
        <v>150.1</v>
      </c>
      <c r="W31">
        <v>20.399999999999999</v>
      </c>
      <c r="X31">
        <v>114.6</v>
      </c>
      <c r="Y31">
        <v>0.78600000000000003</v>
      </c>
      <c r="Z31">
        <v>4.2000000000000003E-2</v>
      </c>
      <c r="AB31">
        <v>9.1</v>
      </c>
      <c r="AC31">
        <v>30.7</v>
      </c>
      <c r="AD31">
        <v>5.17</v>
      </c>
      <c r="AE31">
        <v>27.8</v>
      </c>
      <c r="AF31">
        <v>7.45</v>
      </c>
      <c r="AG31">
        <v>2.54</v>
      </c>
      <c r="AH31">
        <v>7.54</v>
      </c>
      <c r="AI31">
        <v>1.0109999999999999</v>
      </c>
      <c r="AJ31">
        <v>4.95</v>
      </c>
      <c r="AK31">
        <v>0.88300000000000001</v>
      </c>
      <c r="AL31">
        <v>1.75</v>
      </c>
      <c r="AM31">
        <v>0.214</v>
      </c>
      <c r="AN31">
        <v>1.19</v>
      </c>
      <c r="AO31">
        <v>0.14299999999999999</v>
      </c>
      <c r="AP31">
        <v>4.68</v>
      </c>
      <c r="AQ31">
        <v>0.221</v>
      </c>
      <c r="AR31">
        <v>5.6000000000000001E-2</v>
      </c>
      <c r="AS31">
        <v>6.0999999999999999E-2</v>
      </c>
      <c r="AX31" t="s">
        <v>676</v>
      </c>
      <c r="AY31" t="s">
        <v>673</v>
      </c>
      <c r="AZ31" t="s">
        <v>794</v>
      </c>
      <c r="BA31" t="s">
        <v>674</v>
      </c>
      <c r="BB31" s="34">
        <v>0.67074016203703701</v>
      </c>
      <c r="BC31">
        <v>37.76</v>
      </c>
      <c r="BE31" s="35">
        <v>84000</v>
      </c>
      <c r="BF31">
        <v>9.2100000000000009</v>
      </c>
      <c r="BG31" s="35">
        <v>23300</v>
      </c>
      <c r="BH31">
        <v>21000</v>
      </c>
      <c r="BI31" s="35">
        <v>75300</v>
      </c>
      <c r="BJ31" s="35">
        <v>254200</v>
      </c>
      <c r="BK31">
        <v>15740</v>
      </c>
      <c r="BL31" s="35">
        <v>52700</v>
      </c>
      <c r="BM31">
        <v>35.299999999999997</v>
      </c>
      <c r="BN31">
        <v>12630</v>
      </c>
      <c r="BO31">
        <v>430</v>
      </c>
      <c r="BP31">
        <v>16.3</v>
      </c>
      <c r="BQ31">
        <v>1663</v>
      </c>
      <c r="BS31">
        <v>37.33</v>
      </c>
      <c r="BT31">
        <v>11.46</v>
      </c>
      <c r="BU31">
        <v>21.32</v>
      </c>
      <c r="BV31">
        <v>47.8</v>
      </c>
      <c r="BW31">
        <v>348</v>
      </c>
      <c r="BX31">
        <v>34.299999999999997</v>
      </c>
      <c r="BY31">
        <v>181.7</v>
      </c>
      <c r="BZ31">
        <v>10.84</v>
      </c>
      <c r="CA31">
        <v>1.1599999999999999</v>
      </c>
      <c r="CB31">
        <v>668</v>
      </c>
      <c r="CC31">
        <v>25.97</v>
      </c>
      <c r="CD31">
        <v>52.7</v>
      </c>
      <c r="CE31">
        <v>6.72</v>
      </c>
      <c r="CF31">
        <v>28.3</v>
      </c>
      <c r="CG31">
        <v>6.07</v>
      </c>
      <c r="CH31">
        <v>1.88</v>
      </c>
      <c r="CI31">
        <v>7.17</v>
      </c>
      <c r="CJ31">
        <v>1.0349999999999999</v>
      </c>
      <c r="CK31">
        <v>6.27</v>
      </c>
      <c r="CL31">
        <v>1.329</v>
      </c>
      <c r="CM31">
        <v>3.36</v>
      </c>
      <c r="CN31">
        <v>0.443</v>
      </c>
      <c r="CO31">
        <v>3.32</v>
      </c>
      <c r="CP31">
        <v>0.49099999999999999</v>
      </c>
      <c r="CQ31">
        <v>4.75</v>
      </c>
      <c r="CR31">
        <v>0.751</v>
      </c>
    </row>
    <row r="32" spans="1:99" x14ac:dyDescent="0.2">
      <c r="A32" t="s">
        <v>124</v>
      </c>
      <c r="B32" s="97">
        <v>6</v>
      </c>
      <c r="C32" t="s">
        <v>686</v>
      </c>
      <c r="D32" t="s">
        <v>748</v>
      </c>
      <c r="E32" s="22" t="s">
        <v>355</v>
      </c>
      <c r="F32">
        <v>1.05</v>
      </c>
      <c r="G32">
        <v>4400</v>
      </c>
      <c r="H32" s="35">
        <v>68300</v>
      </c>
      <c r="I32" s="35">
        <v>44800</v>
      </c>
      <c r="J32" s="35">
        <v>205700</v>
      </c>
      <c r="L32" s="35">
        <v>156000</v>
      </c>
      <c r="M32">
        <v>102.1</v>
      </c>
      <c r="N32">
        <v>17800</v>
      </c>
      <c r="O32">
        <v>322</v>
      </c>
      <c r="P32">
        <v>749</v>
      </c>
      <c r="Q32">
        <v>974</v>
      </c>
      <c r="R32">
        <v>31.68</v>
      </c>
      <c r="S32">
        <v>90.7</v>
      </c>
      <c r="T32">
        <v>15.69</v>
      </c>
      <c r="V32">
        <v>141.80000000000001</v>
      </c>
      <c r="W32">
        <v>24.3</v>
      </c>
      <c r="X32">
        <v>172.3</v>
      </c>
      <c r="Y32">
        <v>1.27</v>
      </c>
      <c r="Z32">
        <v>5.3999999999999999E-2</v>
      </c>
      <c r="AB32">
        <v>11.37</v>
      </c>
      <c r="AC32">
        <v>36.799999999999997</v>
      </c>
      <c r="AD32">
        <v>6.32</v>
      </c>
      <c r="AE32">
        <v>34</v>
      </c>
      <c r="AF32">
        <v>8.44</v>
      </c>
      <c r="AG32">
        <v>2.96</v>
      </c>
      <c r="AH32">
        <v>9.0500000000000007</v>
      </c>
      <c r="AI32">
        <v>1.194</v>
      </c>
      <c r="AJ32">
        <v>5.91</v>
      </c>
      <c r="AK32">
        <v>1.109</v>
      </c>
      <c r="AL32">
        <v>2.1800000000000002</v>
      </c>
      <c r="AM32">
        <v>0.253</v>
      </c>
      <c r="AN32">
        <v>1.27</v>
      </c>
      <c r="AO32">
        <v>0.17899999999999999</v>
      </c>
      <c r="AP32">
        <v>7.18</v>
      </c>
      <c r="AQ32">
        <v>0.32800000000000001</v>
      </c>
      <c r="AR32">
        <v>7.8E-2</v>
      </c>
      <c r="AS32">
        <v>0.12</v>
      </c>
      <c r="AX32" t="s">
        <v>703</v>
      </c>
      <c r="AY32" t="s">
        <v>673</v>
      </c>
      <c r="AZ32" t="s">
        <v>795</v>
      </c>
      <c r="BA32" t="s">
        <v>674</v>
      </c>
      <c r="BB32" s="34">
        <v>0.67157777777777783</v>
      </c>
      <c r="BC32">
        <v>36.710999999999999</v>
      </c>
      <c r="BE32" s="35">
        <v>99000</v>
      </c>
      <c r="BF32">
        <v>9.51</v>
      </c>
      <c r="BG32" s="35">
        <v>23300</v>
      </c>
      <c r="BH32">
        <v>21090</v>
      </c>
      <c r="BI32" s="35">
        <v>75800</v>
      </c>
      <c r="BJ32" s="35">
        <v>255300</v>
      </c>
      <c r="BK32">
        <v>15450</v>
      </c>
      <c r="BL32" s="35">
        <v>51100</v>
      </c>
      <c r="BM32">
        <v>35</v>
      </c>
      <c r="BN32">
        <v>12570</v>
      </c>
      <c r="BO32">
        <v>423</v>
      </c>
      <c r="BP32">
        <v>16.3</v>
      </c>
      <c r="BQ32">
        <v>1680</v>
      </c>
      <c r="BS32">
        <v>38.25</v>
      </c>
      <c r="BT32">
        <v>13.1</v>
      </c>
      <c r="BU32">
        <v>21.6</v>
      </c>
      <c r="BV32">
        <v>47.8</v>
      </c>
      <c r="BW32">
        <v>346</v>
      </c>
      <c r="BX32">
        <v>33.700000000000003</v>
      </c>
      <c r="BY32">
        <v>183.2</v>
      </c>
      <c r="BZ32">
        <v>10.74</v>
      </c>
      <c r="CA32">
        <v>1.1759999999999999</v>
      </c>
      <c r="CB32">
        <v>666</v>
      </c>
      <c r="CC32">
        <v>26.27</v>
      </c>
      <c r="CD32">
        <v>51.7</v>
      </c>
      <c r="CE32">
        <v>6.41</v>
      </c>
      <c r="CF32">
        <v>27.2</v>
      </c>
      <c r="CG32">
        <v>6.19</v>
      </c>
      <c r="CH32">
        <v>2.0499999999999998</v>
      </c>
      <c r="CI32">
        <v>6.57</v>
      </c>
      <c r="CJ32">
        <v>0.97799999999999998</v>
      </c>
      <c r="CK32">
        <v>6.07</v>
      </c>
      <c r="CL32">
        <v>1.28</v>
      </c>
      <c r="CM32">
        <v>3.33</v>
      </c>
      <c r="CN32">
        <v>0.48199999999999998</v>
      </c>
      <c r="CO32">
        <v>3.29</v>
      </c>
      <c r="CP32">
        <v>0.50900000000000001</v>
      </c>
      <c r="CQ32">
        <v>4.9800000000000004</v>
      </c>
      <c r="CR32">
        <v>0.67900000000000005</v>
      </c>
    </row>
    <row r="33" spans="1:64" x14ac:dyDescent="0.2">
      <c r="A33" t="s">
        <v>149</v>
      </c>
      <c r="B33" s="97">
        <v>13</v>
      </c>
      <c r="C33" t="s">
        <v>674</v>
      </c>
      <c r="D33" t="s">
        <v>699</v>
      </c>
      <c r="E33" s="22" t="s">
        <v>98</v>
      </c>
      <c r="F33">
        <v>2.57</v>
      </c>
      <c r="G33">
        <v>5000</v>
      </c>
      <c r="H33" s="35">
        <v>75000</v>
      </c>
      <c r="I33">
        <v>39480</v>
      </c>
      <c r="J33" s="35">
        <v>218600</v>
      </c>
      <c r="L33" s="35">
        <v>154600</v>
      </c>
      <c r="M33">
        <v>87.5</v>
      </c>
      <c r="N33">
        <v>12100</v>
      </c>
      <c r="O33">
        <v>273</v>
      </c>
      <c r="P33">
        <v>1726</v>
      </c>
      <c r="Q33">
        <v>851</v>
      </c>
      <c r="R33">
        <v>31.61</v>
      </c>
      <c r="S33">
        <v>135</v>
      </c>
      <c r="T33">
        <v>12.35</v>
      </c>
      <c r="V33">
        <v>152.5</v>
      </c>
      <c r="W33">
        <v>16.03</v>
      </c>
      <c r="X33">
        <v>79.7</v>
      </c>
      <c r="Y33">
        <v>0.58199999999999996</v>
      </c>
      <c r="AB33">
        <v>7.77</v>
      </c>
      <c r="AC33">
        <v>25.94</v>
      </c>
      <c r="AD33">
        <v>4.34</v>
      </c>
      <c r="AE33">
        <v>24.4</v>
      </c>
      <c r="AF33">
        <v>5.86</v>
      </c>
      <c r="AG33">
        <v>2</v>
      </c>
      <c r="AH33">
        <v>5.39</v>
      </c>
      <c r="AI33">
        <v>0.83499999999999996</v>
      </c>
      <c r="AJ33">
        <v>3.92</v>
      </c>
      <c r="AK33">
        <v>0.68100000000000005</v>
      </c>
      <c r="AL33">
        <v>1.46</v>
      </c>
      <c r="AM33">
        <v>0.18099999999999999</v>
      </c>
      <c r="AN33">
        <v>1.1499999999999999</v>
      </c>
      <c r="AO33">
        <v>9.9000000000000005E-2</v>
      </c>
      <c r="AP33">
        <v>3.43</v>
      </c>
      <c r="AQ33">
        <v>0.13</v>
      </c>
    </row>
    <row r="34" spans="1:64" x14ac:dyDescent="0.2">
      <c r="A34" t="s">
        <v>149</v>
      </c>
      <c r="B34" s="97">
        <v>13</v>
      </c>
      <c r="C34" t="s">
        <v>674</v>
      </c>
      <c r="D34" t="s">
        <v>749</v>
      </c>
      <c r="E34" s="22" t="s">
        <v>355</v>
      </c>
      <c r="F34">
        <v>0.73</v>
      </c>
      <c r="G34">
        <v>4670</v>
      </c>
      <c r="H34" s="35">
        <v>64400</v>
      </c>
      <c r="I34">
        <v>43540</v>
      </c>
      <c r="J34" s="35">
        <v>196900</v>
      </c>
      <c r="L34" s="35">
        <v>148600</v>
      </c>
      <c r="M34">
        <v>78.7</v>
      </c>
      <c r="N34">
        <v>17380</v>
      </c>
      <c r="O34">
        <v>291.10000000000002</v>
      </c>
      <c r="P34">
        <v>302</v>
      </c>
      <c r="Q34">
        <v>1064</v>
      </c>
      <c r="R34">
        <v>27.9</v>
      </c>
      <c r="S34">
        <v>47</v>
      </c>
      <c r="T34">
        <v>16.72</v>
      </c>
      <c r="V34">
        <v>168.8</v>
      </c>
      <c r="W34">
        <v>25.78</v>
      </c>
      <c r="X34">
        <v>204.2</v>
      </c>
      <c r="Y34">
        <v>1.86</v>
      </c>
      <c r="AB34">
        <v>15.06</v>
      </c>
      <c r="AC34">
        <v>48.6</v>
      </c>
      <c r="AD34">
        <v>7.68</v>
      </c>
      <c r="AE34">
        <v>41.2</v>
      </c>
      <c r="AF34">
        <v>9.58</v>
      </c>
      <c r="AG34">
        <v>3.36</v>
      </c>
      <c r="AH34">
        <v>9.19</v>
      </c>
      <c r="AI34">
        <v>1.282</v>
      </c>
      <c r="AJ34">
        <v>6.53</v>
      </c>
      <c r="AK34">
        <v>1.071</v>
      </c>
      <c r="AL34">
        <v>2.4300000000000002</v>
      </c>
      <c r="AM34">
        <v>0.27700000000000002</v>
      </c>
      <c r="AN34">
        <v>1.78</v>
      </c>
      <c r="AO34">
        <v>0.21099999999999999</v>
      </c>
      <c r="AP34">
        <v>7.89</v>
      </c>
      <c r="AQ34">
        <v>0.42699999999999999</v>
      </c>
    </row>
    <row r="35" spans="1:64" x14ac:dyDescent="0.2">
      <c r="A35" t="s">
        <v>149</v>
      </c>
      <c r="B35" s="97">
        <v>13</v>
      </c>
      <c r="C35" t="s">
        <v>674</v>
      </c>
      <c r="D35" t="s">
        <v>700</v>
      </c>
      <c r="E35" s="22" t="s">
        <v>98</v>
      </c>
      <c r="F35">
        <v>3.18</v>
      </c>
      <c r="G35">
        <v>3820</v>
      </c>
      <c r="H35" s="35">
        <v>77000</v>
      </c>
      <c r="I35">
        <v>31180</v>
      </c>
      <c r="J35" s="35">
        <v>218000</v>
      </c>
      <c r="L35" s="35">
        <v>151600</v>
      </c>
      <c r="M35">
        <v>75.900000000000006</v>
      </c>
      <c r="N35">
        <v>11600</v>
      </c>
      <c r="O35">
        <v>260</v>
      </c>
      <c r="P35">
        <v>27.9</v>
      </c>
      <c r="Q35">
        <v>1012</v>
      </c>
      <c r="R35">
        <v>32.78</v>
      </c>
      <c r="S35">
        <v>57.3</v>
      </c>
      <c r="T35">
        <v>10.43</v>
      </c>
      <c r="V35">
        <v>123</v>
      </c>
      <c r="W35">
        <v>18.350000000000001</v>
      </c>
      <c r="X35">
        <v>88.9</v>
      </c>
      <c r="Y35">
        <v>0.50900000000000001</v>
      </c>
      <c r="AB35">
        <v>6.48</v>
      </c>
      <c r="AC35">
        <v>22.59</v>
      </c>
      <c r="AD35">
        <v>3.97</v>
      </c>
      <c r="AE35">
        <v>22.9</v>
      </c>
      <c r="AF35">
        <v>6.54</v>
      </c>
      <c r="AG35">
        <v>2.2200000000000002</v>
      </c>
      <c r="AH35">
        <v>6.05</v>
      </c>
      <c r="AI35">
        <v>0.82499999999999996</v>
      </c>
      <c r="AJ35">
        <v>4.3899999999999997</v>
      </c>
      <c r="AK35">
        <v>0.75900000000000001</v>
      </c>
      <c r="AL35">
        <v>1.49</v>
      </c>
      <c r="AM35">
        <v>0.13800000000000001</v>
      </c>
      <c r="AN35">
        <v>1.0900000000000001</v>
      </c>
      <c r="AO35">
        <v>0.128</v>
      </c>
      <c r="AP35">
        <v>4</v>
      </c>
      <c r="AQ35">
        <v>0.104</v>
      </c>
      <c r="BG35" s="35"/>
      <c r="BI35" s="35"/>
      <c r="BJ35" s="35"/>
      <c r="BK35" s="35"/>
      <c r="BL35" s="35"/>
    </row>
    <row r="36" spans="1:64" x14ac:dyDescent="0.2">
      <c r="A36" t="s">
        <v>149</v>
      </c>
      <c r="B36" s="97">
        <v>13</v>
      </c>
      <c r="C36" t="s">
        <v>674</v>
      </c>
      <c r="D36" t="s">
        <v>702</v>
      </c>
      <c r="E36" s="22" t="s">
        <v>98</v>
      </c>
      <c r="F36">
        <v>1.1599999999999999</v>
      </c>
      <c r="G36">
        <v>4890</v>
      </c>
      <c r="H36" s="35">
        <v>73400</v>
      </c>
      <c r="I36" s="35">
        <v>50400</v>
      </c>
      <c r="J36" s="35">
        <v>217400</v>
      </c>
      <c r="L36" s="35">
        <v>161400</v>
      </c>
      <c r="M36">
        <v>97.7</v>
      </c>
      <c r="N36">
        <v>19000</v>
      </c>
      <c r="O36">
        <v>359</v>
      </c>
      <c r="P36">
        <v>1430</v>
      </c>
      <c r="Q36">
        <v>1028</v>
      </c>
      <c r="R36">
        <v>32.06</v>
      </c>
      <c r="S36">
        <v>80.3</v>
      </c>
      <c r="T36">
        <v>16.57</v>
      </c>
      <c r="V36">
        <v>140.1</v>
      </c>
      <c r="W36">
        <v>23.3</v>
      </c>
      <c r="X36">
        <v>139.19999999999999</v>
      </c>
      <c r="Y36">
        <v>0.97899999999999998</v>
      </c>
      <c r="AB36">
        <v>9.83</v>
      </c>
      <c r="AC36">
        <v>31.1</v>
      </c>
      <c r="AD36">
        <v>5.4</v>
      </c>
      <c r="AE36">
        <v>31</v>
      </c>
      <c r="AF36">
        <v>8.23</v>
      </c>
      <c r="AG36">
        <v>2.85</v>
      </c>
      <c r="AH36">
        <v>8.0399999999999991</v>
      </c>
      <c r="AI36">
        <v>1.004</v>
      </c>
      <c r="AJ36">
        <v>5.74</v>
      </c>
      <c r="AK36">
        <v>0.96599999999999997</v>
      </c>
      <c r="AL36">
        <v>2.37</v>
      </c>
      <c r="AM36">
        <v>0.247</v>
      </c>
      <c r="AN36">
        <v>1.34</v>
      </c>
      <c r="AO36">
        <v>0.182</v>
      </c>
      <c r="AP36">
        <v>6.15</v>
      </c>
      <c r="AQ36">
        <v>0.25</v>
      </c>
    </row>
    <row r="37" spans="1:64" x14ac:dyDescent="0.2">
      <c r="A37" t="s">
        <v>149</v>
      </c>
      <c r="B37" s="97">
        <v>13</v>
      </c>
      <c r="C37" t="s">
        <v>674</v>
      </c>
      <c r="D37" t="s">
        <v>750</v>
      </c>
      <c r="E37" s="22" t="s">
        <v>355</v>
      </c>
      <c r="F37">
        <v>0.95</v>
      </c>
      <c r="G37">
        <v>3020</v>
      </c>
      <c r="H37" s="35">
        <v>71900</v>
      </c>
      <c r="I37">
        <v>23900</v>
      </c>
      <c r="J37" s="35">
        <v>197800</v>
      </c>
      <c r="L37" s="35">
        <v>140900</v>
      </c>
      <c r="M37">
        <v>84</v>
      </c>
      <c r="N37">
        <v>9330</v>
      </c>
      <c r="O37">
        <v>209.5</v>
      </c>
      <c r="P37">
        <v>500</v>
      </c>
      <c r="Q37">
        <v>889</v>
      </c>
      <c r="R37">
        <v>29.91</v>
      </c>
      <c r="S37">
        <v>98.8</v>
      </c>
      <c r="T37">
        <v>8.6300000000000008</v>
      </c>
      <c r="V37">
        <v>112.3</v>
      </c>
      <c r="W37">
        <v>14.56</v>
      </c>
      <c r="X37">
        <v>83.2</v>
      </c>
      <c r="Y37">
        <v>0.52</v>
      </c>
      <c r="AA37">
        <v>0.25</v>
      </c>
      <c r="AB37">
        <v>6.42</v>
      </c>
      <c r="AC37">
        <v>21.21</v>
      </c>
      <c r="AD37">
        <v>3.53</v>
      </c>
      <c r="AE37">
        <v>19.100000000000001</v>
      </c>
      <c r="AF37">
        <v>5.38</v>
      </c>
      <c r="AG37">
        <v>1.77</v>
      </c>
      <c r="AH37">
        <v>5.05</v>
      </c>
      <c r="AI37">
        <v>0.66900000000000004</v>
      </c>
      <c r="AJ37">
        <v>3.8</v>
      </c>
      <c r="AK37">
        <v>0.60899999999999999</v>
      </c>
      <c r="AL37">
        <v>1.38</v>
      </c>
      <c r="AM37">
        <v>0.17399999999999999</v>
      </c>
      <c r="AN37">
        <v>1.04</v>
      </c>
      <c r="AO37">
        <v>0.13800000000000001</v>
      </c>
      <c r="AP37">
        <v>3.41</v>
      </c>
      <c r="AQ37">
        <v>0.10199999999999999</v>
      </c>
    </row>
    <row r="38" spans="1:64" x14ac:dyDescent="0.2">
      <c r="A38" t="s">
        <v>149</v>
      </c>
      <c r="B38" s="97">
        <v>13</v>
      </c>
      <c r="C38" t="s">
        <v>674</v>
      </c>
      <c r="D38" t="s">
        <v>704</v>
      </c>
      <c r="E38" s="22" t="s">
        <v>98</v>
      </c>
      <c r="F38">
        <v>1.58</v>
      </c>
      <c r="G38">
        <v>4810</v>
      </c>
      <c r="H38" s="35">
        <v>73200</v>
      </c>
      <c r="I38">
        <v>37740</v>
      </c>
      <c r="J38" s="35">
        <v>216100</v>
      </c>
      <c r="K38">
        <v>17.100000000000001</v>
      </c>
      <c r="L38" s="35">
        <v>160200</v>
      </c>
      <c r="M38">
        <v>103.2</v>
      </c>
      <c r="N38">
        <v>15160</v>
      </c>
      <c r="O38">
        <v>274.8</v>
      </c>
      <c r="P38">
        <v>541</v>
      </c>
      <c r="Q38">
        <v>1147</v>
      </c>
      <c r="R38">
        <v>29.11</v>
      </c>
      <c r="S38">
        <v>89.3</v>
      </c>
      <c r="T38">
        <v>13.26</v>
      </c>
      <c r="V38">
        <v>165.7</v>
      </c>
      <c r="W38">
        <v>19.91</v>
      </c>
      <c r="X38">
        <v>124.6</v>
      </c>
      <c r="Y38">
        <v>1.74</v>
      </c>
      <c r="AA38">
        <v>0.72</v>
      </c>
      <c r="AB38">
        <v>13.27</v>
      </c>
      <c r="AC38">
        <v>38.799999999999997</v>
      </c>
      <c r="AD38">
        <v>5.84</v>
      </c>
      <c r="AE38">
        <v>30.8</v>
      </c>
      <c r="AF38">
        <v>7.95</v>
      </c>
      <c r="AG38">
        <v>2.4500000000000002</v>
      </c>
      <c r="AH38">
        <v>7.54</v>
      </c>
      <c r="AI38">
        <v>1.0009999999999999</v>
      </c>
      <c r="AJ38">
        <v>5.51</v>
      </c>
      <c r="AK38">
        <v>0.88200000000000001</v>
      </c>
      <c r="AL38">
        <v>1.84</v>
      </c>
      <c r="AM38">
        <v>0.20599999999999999</v>
      </c>
      <c r="AN38">
        <v>1.37</v>
      </c>
      <c r="AO38">
        <v>0.185</v>
      </c>
      <c r="AP38">
        <v>5.53</v>
      </c>
      <c r="AQ38">
        <v>0.221</v>
      </c>
    </row>
    <row r="39" spans="1:64" x14ac:dyDescent="0.2">
      <c r="A39" t="s">
        <v>149</v>
      </c>
      <c r="B39" s="97">
        <v>13</v>
      </c>
      <c r="C39" t="s">
        <v>674</v>
      </c>
      <c r="D39" t="s">
        <v>704</v>
      </c>
      <c r="E39" s="22" t="s">
        <v>98</v>
      </c>
      <c r="F39">
        <v>1.0900000000000001</v>
      </c>
      <c r="G39">
        <v>4730</v>
      </c>
      <c r="H39" s="35">
        <v>73400</v>
      </c>
      <c r="I39">
        <v>37350</v>
      </c>
      <c r="J39" s="35">
        <v>215800</v>
      </c>
      <c r="K39">
        <v>28.8</v>
      </c>
      <c r="L39" s="35">
        <v>155400</v>
      </c>
      <c r="M39">
        <v>58.1</v>
      </c>
      <c r="N39">
        <v>13320</v>
      </c>
      <c r="O39">
        <v>259.7</v>
      </c>
      <c r="P39">
        <v>112.3</v>
      </c>
      <c r="Q39">
        <v>1195</v>
      </c>
      <c r="R39">
        <v>29.51</v>
      </c>
      <c r="S39">
        <v>56.2</v>
      </c>
      <c r="T39">
        <v>13.22</v>
      </c>
      <c r="V39">
        <v>164.8</v>
      </c>
      <c r="W39">
        <v>23.25</v>
      </c>
      <c r="X39">
        <v>138.30000000000001</v>
      </c>
      <c r="Y39">
        <v>1.1020000000000001</v>
      </c>
      <c r="AA39">
        <v>1.36</v>
      </c>
      <c r="AB39">
        <v>10.78</v>
      </c>
      <c r="AC39">
        <v>36.17</v>
      </c>
      <c r="AD39">
        <v>6.18</v>
      </c>
      <c r="AE39">
        <v>32.799999999999997</v>
      </c>
      <c r="AF39">
        <v>8.51</v>
      </c>
      <c r="AG39">
        <v>2.75</v>
      </c>
      <c r="AH39">
        <v>8.0399999999999991</v>
      </c>
      <c r="AI39">
        <v>1.054</v>
      </c>
      <c r="AJ39">
        <v>5.49</v>
      </c>
      <c r="AK39">
        <v>0.96599999999999997</v>
      </c>
      <c r="AL39">
        <v>2.15</v>
      </c>
      <c r="AM39">
        <v>0.27400000000000002</v>
      </c>
      <c r="AN39">
        <v>1.18</v>
      </c>
      <c r="AO39">
        <v>0.20799999999999999</v>
      </c>
      <c r="AP39">
        <v>5.33</v>
      </c>
      <c r="AQ39">
        <v>0.24</v>
      </c>
    </row>
    <row r="40" spans="1:64" x14ac:dyDescent="0.2">
      <c r="A40" t="s">
        <v>159</v>
      </c>
      <c r="B40" s="97">
        <v>25</v>
      </c>
      <c r="C40" t="s">
        <v>674</v>
      </c>
      <c r="D40" t="s">
        <v>706</v>
      </c>
      <c r="E40" s="22" t="s">
        <v>98</v>
      </c>
      <c r="F40">
        <v>2.0499999999999998</v>
      </c>
      <c r="G40">
        <v>4160</v>
      </c>
      <c r="H40" s="35">
        <v>76000</v>
      </c>
      <c r="I40">
        <v>27350</v>
      </c>
      <c r="J40" s="35">
        <v>216800</v>
      </c>
      <c r="L40" s="35">
        <v>150500</v>
      </c>
      <c r="M40">
        <v>68.099999999999994</v>
      </c>
      <c r="N40">
        <v>9360</v>
      </c>
      <c r="O40">
        <v>236</v>
      </c>
      <c r="P40">
        <v>4.4000000000000004</v>
      </c>
      <c r="Q40">
        <v>1202</v>
      </c>
      <c r="R40">
        <v>33.08</v>
      </c>
      <c r="S40">
        <v>22.9</v>
      </c>
      <c r="T40">
        <v>9.3000000000000007</v>
      </c>
      <c r="V40">
        <v>102.8</v>
      </c>
      <c r="W40">
        <v>16.62</v>
      </c>
      <c r="X40">
        <v>90.9</v>
      </c>
      <c r="Y40">
        <v>0.35799999999999998</v>
      </c>
      <c r="Z40">
        <v>5.0999999999999997E-2</v>
      </c>
      <c r="AB40">
        <v>5.59</v>
      </c>
      <c r="AC40">
        <v>18.399999999999999</v>
      </c>
      <c r="AD40">
        <v>3.28</v>
      </c>
      <c r="AE40">
        <v>19.399999999999999</v>
      </c>
      <c r="AF40">
        <v>6.2</v>
      </c>
      <c r="AG40">
        <v>1.93</v>
      </c>
      <c r="AH40">
        <v>5.58</v>
      </c>
      <c r="AI40">
        <v>0.73699999999999999</v>
      </c>
      <c r="AJ40">
        <v>3.75</v>
      </c>
      <c r="AK40">
        <v>0.67400000000000004</v>
      </c>
      <c r="AL40">
        <v>1.62</v>
      </c>
      <c r="AM40">
        <v>0.191</v>
      </c>
      <c r="AN40">
        <v>0.85</v>
      </c>
      <c r="AO40">
        <v>0.13400000000000001</v>
      </c>
      <c r="AP40">
        <v>3.9</v>
      </c>
      <c r="AQ40">
        <v>8.5000000000000006E-2</v>
      </c>
    </row>
    <row r="41" spans="1:64" x14ac:dyDescent="0.2">
      <c r="A41" t="s">
        <v>159</v>
      </c>
      <c r="B41" s="97">
        <v>25</v>
      </c>
      <c r="C41" t="s">
        <v>674</v>
      </c>
      <c r="D41" t="s">
        <v>751</v>
      </c>
      <c r="E41" s="22" t="s">
        <v>355</v>
      </c>
      <c r="F41">
        <v>1.18</v>
      </c>
      <c r="G41">
        <v>5180</v>
      </c>
      <c r="H41" s="35">
        <v>70000</v>
      </c>
      <c r="I41" s="35">
        <v>42900</v>
      </c>
      <c r="J41" s="35">
        <v>216300</v>
      </c>
      <c r="L41" s="35">
        <v>163400</v>
      </c>
      <c r="M41">
        <v>68.8</v>
      </c>
      <c r="N41">
        <v>15820</v>
      </c>
      <c r="O41">
        <v>288</v>
      </c>
      <c r="P41">
        <v>612</v>
      </c>
      <c r="Q41">
        <v>1233</v>
      </c>
      <c r="R41">
        <v>29.5</v>
      </c>
      <c r="S41">
        <v>45.1</v>
      </c>
      <c r="T41">
        <v>15.88</v>
      </c>
      <c r="V41">
        <v>155.80000000000001</v>
      </c>
      <c r="W41">
        <v>23.7</v>
      </c>
      <c r="X41">
        <v>181.3</v>
      </c>
      <c r="Y41">
        <v>1.1950000000000001</v>
      </c>
      <c r="Z41">
        <v>6.3E-2</v>
      </c>
      <c r="AB41">
        <v>11.56</v>
      </c>
      <c r="AC41">
        <v>37</v>
      </c>
      <c r="AD41">
        <v>6.32</v>
      </c>
      <c r="AE41">
        <v>34</v>
      </c>
      <c r="AF41">
        <v>9.09</v>
      </c>
      <c r="AG41">
        <v>2.8</v>
      </c>
      <c r="AH41">
        <v>8.2899999999999991</v>
      </c>
      <c r="AI41">
        <v>1.175</v>
      </c>
      <c r="AJ41">
        <v>6.13</v>
      </c>
      <c r="AK41">
        <v>1.1180000000000001</v>
      </c>
      <c r="AL41">
        <v>2.41</v>
      </c>
      <c r="AM41">
        <v>0.28299999999999997</v>
      </c>
      <c r="AN41">
        <v>1.41</v>
      </c>
      <c r="AO41">
        <v>0.20300000000000001</v>
      </c>
      <c r="AP41">
        <v>7.66</v>
      </c>
      <c r="AQ41">
        <v>0.26600000000000001</v>
      </c>
    </row>
    <row r="42" spans="1:64" x14ac:dyDescent="0.2">
      <c r="A42" t="s">
        <v>159</v>
      </c>
      <c r="B42" s="97">
        <v>25</v>
      </c>
      <c r="C42" t="s">
        <v>674</v>
      </c>
      <c r="D42" t="s">
        <v>707</v>
      </c>
      <c r="E42" s="22" t="s">
        <v>98</v>
      </c>
      <c r="F42">
        <v>1.32</v>
      </c>
      <c r="G42">
        <v>4560</v>
      </c>
      <c r="H42" s="35">
        <v>72700</v>
      </c>
      <c r="I42" s="35">
        <v>45900</v>
      </c>
      <c r="J42" s="35">
        <v>216800</v>
      </c>
      <c r="L42" s="35">
        <v>161700</v>
      </c>
      <c r="M42">
        <v>99.3</v>
      </c>
      <c r="N42">
        <v>19100</v>
      </c>
      <c r="O42">
        <v>355</v>
      </c>
      <c r="P42">
        <v>852</v>
      </c>
      <c r="Q42">
        <v>1053</v>
      </c>
      <c r="R42">
        <v>34.33</v>
      </c>
      <c r="S42">
        <v>102</v>
      </c>
      <c r="T42">
        <v>16.739999999999998</v>
      </c>
      <c r="V42">
        <v>158.9</v>
      </c>
      <c r="W42">
        <v>29.1</v>
      </c>
      <c r="X42">
        <v>227.6</v>
      </c>
      <c r="Y42">
        <v>2.48</v>
      </c>
      <c r="Z42">
        <v>7.3999999999999996E-2</v>
      </c>
      <c r="AB42">
        <v>15.97</v>
      </c>
      <c r="AC42">
        <v>48.9</v>
      </c>
      <c r="AD42">
        <v>8.06</v>
      </c>
      <c r="AE42">
        <v>42.5</v>
      </c>
      <c r="AF42">
        <v>10.72</v>
      </c>
      <c r="AG42">
        <v>3.56</v>
      </c>
      <c r="AH42">
        <v>9.94</v>
      </c>
      <c r="AI42">
        <v>1.36</v>
      </c>
      <c r="AJ42">
        <v>7.11</v>
      </c>
      <c r="AK42">
        <v>1.1399999999999999</v>
      </c>
      <c r="AL42">
        <v>2.56</v>
      </c>
      <c r="AM42">
        <v>0.34599999999999997</v>
      </c>
      <c r="AN42">
        <v>1.78</v>
      </c>
      <c r="AO42">
        <v>0.252</v>
      </c>
      <c r="AP42">
        <v>8.61</v>
      </c>
      <c r="AQ42">
        <v>0.621</v>
      </c>
    </row>
    <row r="43" spans="1:64" x14ac:dyDescent="0.2">
      <c r="A43" t="s">
        <v>159</v>
      </c>
      <c r="B43" s="97">
        <v>25</v>
      </c>
      <c r="C43" t="s">
        <v>674</v>
      </c>
      <c r="D43" t="s">
        <v>709</v>
      </c>
      <c r="E43" s="22" t="s">
        <v>98</v>
      </c>
      <c r="F43">
        <v>2.79</v>
      </c>
      <c r="G43">
        <v>4590</v>
      </c>
      <c r="H43" s="35">
        <v>76000</v>
      </c>
      <c r="I43" s="35">
        <v>39700</v>
      </c>
      <c r="J43" s="35">
        <v>217500</v>
      </c>
      <c r="K43">
        <v>161</v>
      </c>
      <c r="L43" s="35">
        <v>162700</v>
      </c>
      <c r="M43">
        <v>115.9</v>
      </c>
      <c r="N43">
        <v>14840</v>
      </c>
      <c r="O43">
        <v>321</v>
      </c>
      <c r="P43">
        <v>1183</v>
      </c>
      <c r="Q43">
        <v>901</v>
      </c>
      <c r="R43">
        <v>33.28</v>
      </c>
      <c r="S43">
        <v>129.1</v>
      </c>
      <c r="T43">
        <v>14.26</v>
      </c>
      <c r="V43">
        <v>154</v>
      </c>
      <c r="W43">
        <v>22.1</v>
      </c>
      <c r="X43">
        <v>137.4</v>
      </c>
      <c r="Y43">
        <v>1.1399999999999999</v>
      </c>
      <c r="Z43">
        <v>9.4E-2</v>
      </c>
      <c r="AA43">
        <v>3.9</v>
      </c>
      <c r="AB43">
        <v>11.63</v>
      </c>
      <c r="AC43">
        <v>34.299999999999997</v>
      </c>
      <c r="AD43">
        <v>5.66</v>
      </c>
      <c r="AE43">
        <v>30.6</v>
      </c>
      <c r="AF43">
        <v>8.66</v>
      </c>
      <c r="AG43">
        <v>2.75</v>
      </c>
      <c r="AH43">
        <v>7.93</v>
      </c>
      <c r="AI43">
        <v>0.99</v>
      </c>
      <c r="AJ43">
        <v>5.91</v>
      </c>
      <c r="AK43">
        <v>0.93</v>
      </c>
      <c r="AL43">
        <v>2.04</v>
      </c>
      <c r="AM43">
        <v>0.22700000000000001</v>
      </c>
      <c r="AN43">
        <v>1.36</v>
      </c>
      <c r="AO43">
        <v>0.14599999999999999</v>
      </c>
      <c r="AP43">
        <v>5.3</v>
      </c>
      <c r="AQ43">
        <v>0.19500000000000001</v>
      </c>
    </row>
    <row r="44" spans="1:64" x14ac:dyDescent="0.2">
      <c r="A44" t="s">
        <v>159</v>
      </c>
      <c r="B44" s="97">
        <v>25</v>
      </c>
      <c r="C44" t="s">
        <v>674</v>
      </c>
      <c r="D44" t="s">
        <v>710</v>
      </c>
      <c r="E44" s="22" t="s">
        <v>98</v>
      </c>
      <c r="F44">
        <v>1.85</v>
      </c>
      <c r="G44">
        <v>7510</v>
      </c>
      <c r="H44" s="35">
        <v>64900</v>
      </c>
      <c r="I44">
        <v>34240</v>
      </c>
      <c r="J44" s="35">
        <v>216000</v>
      </c>
      <c r="L44" s="35">
        <v>156800</v>
      </c>
      <c r="M44">
        <v>52</v>
      </c>
      <c r="N44">
        <v>12130</v>
      </c>
      <c r="O44">
        <v>258.5</v>
      </c>
      <c r="P44">
        <v>145.19999999999999</v>
      </c>
      <c r="Q44">
        <v>2155</v>
      </c>
      <c r="R44">
        <v>27.29</v>
      </c>
      <c r="S44">
        <v>30.6</v>
      </c>
      <c r="T44">
        <v>19.190000000000001</v>
      </c>
      <c r="V44">
        <v>222.3</v>
      </c>
      <c r="W44">
        <v>31.2</v>
      </c>
      <c r="X44">
        <v>419</v>
      </c>
      <c r="Y44">
        <v>3.15</v>
      </c>
      <c r="Z44">
        <v>4.4999999999999998E-2</v>
      </c>
      <c r="AB44">
        <v>33.44</v>
      </c>
      <c r="AC44">
        <v>84.6</v>
      </c>
      <c r="AD44">
        <v>11.39</v>
      </c>
      <c r="AE44">
        <v>52.5</v>
      </c>
      <c r="AF44">
        <v>11.3</v>
      </c>
      <c r="AG44">
        <v>3.35</v>
      </c>
      <c r="AH44">
        <v>9.44</v>
      </c>
      <c r="AI44">
        <v>1.2370000000000001</v>
      </c>
      <c r="AJ44">
        <v>6.85</v>
      </c>
      <c r="AK44">
        <v>1.276</v>
      </c>
      <c r="AL44">
        <v>2.83</v>
      </c>
      <c r="AM44">
        <v>0.41</v>
      </c>
      <c r="AN44">
        <v>2.72</v>
      </c>
      <c r="AO44">
        <v>0.39800000000000002</v>
      </c>
      <c r="AP44">
        <v>12.16</v>
      </c>
      <c r="AQ44">
        <v>0.61799999999999999</v>
      </c>
    </row>
    <row r="45" spans="1:64" x14ac:dyDescent="0.2">
      <c r="A45" t="s">
        <v>159</v>
      </c>
      <c r="B45" s="97">
        <v>25</v>
      </c>
      <c r="C45" t="s">
        <v>674</v>
      </c>
      <c r="D45" t="s">
        <v>711</v>
      </c>
      <c r="E45" s="22" t="s">
        <v>98</v>
      </c>
      <c r="F45">
        <v>1.1100000000000001</v>
      </c>
      <c r="G45">
        <v>4420</v>
      </c>
      <c r="H45" s="35">
        <v>75500</v>
      </c>
      <c r="I45">
        <v>31010</v>
      </c>
      <c r="J45" s="35">
        <v>217900</v>
      </c>
      <c r="K45">
        <v>6.7</v>
      </c>
      <c r="L45" s="35">
        <v>155500</v>
      </c>
      <c r="M45">
        <v>71.400000000000006</v>
      </c>
      <c r="N45">
        <v>11080</v>
      </c>
      <c r="O45">
        <v>233</v>
      </c>
      <c r="P45">
        <v>15.5</v>
      </c>
      <c r="Q45">
        <v>1019</v>
      </c>
      <c r="R45">
        <v>30.55</v>
      </c>
      <c r="S45">
        <v>43.4</v>
      </c>
      <c r="T45">
        <v>11.12</v>
      </c>
      <c r="V45">
        <v>146.5</v>
      </c>
      <c r="W45">
        <v>16.899999999999999</v>
      </c>
      <c r="X45">
        <v>98.2</v>
      </c>
      <c r="Y45">
        <v>0.51</v>
      </c>
      <c r="Z45">
        <v>6.7000000000000004E-2</v>
      </c>
      <c r="AB45">
        <v>7.37</v>
      </c>
      <c r="AC45">
        <v>26.17</v>
      </c>
      <c r="AD45">
        <v>4.4000000000000004</v>
      </c>
      <c r="AE45">
        <v>24.4</v>
      </c>
      <c r="AF45">
        <v>6.63</v>
      </c>
      <c r="AG45">
        <v>2.16</v>
      </c>
      <c r="AH45">
        <v>5.98</v>
      </c>
      <c r="AI45">
        <v>0.79600000000000004</v>
      </c>
      <c r="AJ45">
        <v>3.98</v>
      </c>
      <c r="AK45">
        <v>0.72099999999999997</v>
      </c>
      <c r="AL45">
        <v>1.51</v>
      </c>
      <c r="AM45">
        <v>0.161</v>
      </c>
      <c r="AN45">
        <v>0.82</v>
      </c>
      <c r="AO45">
        <v>0.14099999999999999</v>
      </c>
      <c r="AP45">
        <v>4.17</v>
      </c>
      <c r="AQ45">
        <v>0.12</v>
      </c>
    </row>
    <row r="46" spans="1:64" x14ac:dyDescent="0.2">
      <c r="A46" t="s">
        <v>159</v>
      </c>
      <c r="B46" s="97">
        <v>25</v>
      </c>
      <c r="C46" t="s">
        <v>674</v>
      </c>
      <c r="D46" t="s">
        <v>752</v>
      </c>
      <c r="E46" s="22" t="s">
        <v>355</v>
      </c>
      <c r="F46">
        <v>0.52</v>
      </c>
      <c r="G46">
        <v>3210</v>
      </c>
      <c r="H46" s="35">
        <v>69200</v>
      </c>
      <c r="I46" s="35">
        <v>30900</v>
      </c>
      <c r="J46" s="35">
        <v>195900</v>
      </c>
      <c r="K46">
        <v>32</v>
      </c>
      <c r="L46" s="35">
        <v>145700</v>
      </c>
      <c r="M46">
        <v>94.6</v>
      </c>
      <c r="N46">
        <v>12200</v>
      </c>
      <c r="O46">
        <v>254</v>
      </c>
      <c r="P46">
        <v>830</v>
      </c>
      <c r="Q46">
        <v>827</v>
      </c>
      <c r="R46">
        <v>29.86</v>
      </c>
      <c r="S46">
        <v>120.5</v>
      </c>
      <c r="T46">
        <v>10.14</v>
      </c>
      <c r="V46">
        <v>119.7</v>
      </c>
      <c r="W46">
        <v>16.899999999999999</v>
      </c>
      <c r="X46">
        <v>105.1</v>
      </c>
      <c r="Y46">
        <v>0.77</v>
      </c>
      <c r="Z46">
        <v>7.1999999999999995E-2</v>
      </c>
      <c r="AA46">
        <v>0.98</v>
      </c>
      <c r="AB46">
        <v>7.35</v>
      </c>
      <c r="AC46">
        <v>25.3</v>
      </c>
      <c r="AD46">
        <v>4</v>
      </c>
      <c r="AE46">
        <v>22.9</v>
      </c>
      <c r="AF46">
        <v>5.32</v>
      </c>
      <c r="AG46">
        <v>1.93</v>
      </c>
      <c r="AH46">
        <v>5.4</v>
      </c>
      <c r="AI46">
        <v>0.79</v>
      </c>
      <c r="AJ46">
        <v>3.94</v>
      </c>
      <c r="AK46">
        <v>0.72099999999999997</v>
      </c>
      <c r="AL46">
        <v>1.49</v>
      </c>
      <c r="AM46">
        <v>0.193</v>
      </c>
      <c r="AN46">
        <v>1</v>
      </c>
      <c r="AO46">
        <v>0.114</v>
      </c>
      <c r="AP46">
        <v>4.67</v>
      </c>
      <c r="AQ46">
        <v>0.184</v>
      </c>
    </row>
    <row r="47" spans="1:64" x14ac:dyDescent="0.2">
      <c r="A47" t="s">
        <v>159</v>
      </c>
      <c r="B47" s="97">
        <v>25</v>
      </c>
      <c r="C47" t="s">
        <v>674</v>
      </c>
      <c r="D47" t="s">
        <v>712</v>
      </c>
      <c r="E47" s="22" t="s">
        <v>98</v>
      </c>
      <c r="F47">
        <v>1.97</v>
      </c>
      <c r="G47">
        <v>5550</v>
      </c>
      <c r="H47" s="35">
        <v>71800</v>
      </c>
      <c r="I47" s="35">
        <v>39800</v>
      </c>
      <c r="J47" s="35">
        <v>218200</v>
      </c>
      <c r="L47" s="35">
        <v>160300</v>
      </c>
      <c r="M47">
        <v>56.9</v>
      </c>
      <c r="N47">
        <v>14220</v>
      </c>
      <c r="O47">
        <v>262</v>
      </c>
      <c r="P47">
        <v>377</v>
      </c>
      <c r="Q47">
        <v>1385</v>
      </c>
      <c r="R47">
        <v>28.36</v>
      </c>
      <c r="S47">
        <v>71.099999999999994</v>
      </c>
      <c r="T47">
        <v>14.66</v>
      </c>
      <c r="V47">
        <v>197.4</v>
      </c>
      <c r="W47">
        <v>26.5</v>
      </c>
      <c r="X47">
        <v>184.9</v>
      </c>
      <c r="Y47">
        <v>1.47</v>
      </c>
      <c r="Z47">
        <v>4.7E-2</v>
      </c>
      <c r="AB47">
        <v>14.23</v>
      </c>
      <c r="AC47">
        <v>48.2</v>
      </c>
      <c r="AD47">
        <v>7.84</v>
      </c>
      <c r="AE47">
        <v>41.9</v>
      </c>
      <c r="AF47">
        <v>10.14</v>
      </c>
      <c r="AG47">
        <v>2.99</v>
      </c>
      <c r="AH47">
        <v>9.65</v>
      </c>
      <c r="AI47">
        <v>1.2270000000000001</v>
      </c>
      <c r="AJ47">
        <v>6.35</v>
      </c>
      <c r="AK47">
        <v>1.1950000000000001</v>
      </c>
      <c r="AL47">
        <v>2.66</v>
      </c>
      <c r="AM47">
        <v>0.25600000000000001</v>
      </c>
      <c r="AN47">
        <v>1.82</v>
      </c>
      <c r="AO47">
        <v>0.20399999999999999</v>
      </c>
      <c r="AP47">
        <v>6.98</v>
      </c>
      <c r="AQ47">
        <v>0.32</v>
      </c>
    </row>
    <row r="48" spans="1:64" x14ac:dyDescent="0.2">
      <c r="A48" t="s">
        <v>159</v>
      </c>
      <c r="B48" s="97">
        <v>25</v>
      </c>
      <c r="C48" t="s">
        <v>674</v>
      </c>
      <c r="D48" t="s">
        <v>753</v>
      </c>
      <c r="E48" s="22" t="s">
        <v>355</v>
      </c>
      <c r="F48">
        <v>1.79</v>
      </c>
      <c r="G48">
        <v>2850</v>
      </c>
      <c r="H48" s="35">
        <v>72200</v>
      </c>
      <c r="I48" s="35">
        <v>25100</v>
      </c>
      <c r="J48" s="35">
        <v>196600</v>
      </c>
      <c r="K48">
        <v>43</v>
      </c>
      <c r="L48" s="35">
        <v>139300</v>
      </c>
      <c r="M48">
        <v>101.4</v>
      </c>
      <c r="N48">
        <v>10140</v>
      </c>
      <c r="O48">
        <v>232</v>
      </c>
      <c r="P48">
        <v>1260</v>
      </c>
      <c r="Q48">
        <v>876</v>
      </c>
      <c r="R48">
        <v>30.61</v>
      </c>
      <c r="S48">
        <v>117.7</v>
      </c>
      <c r="T48">
        <v>8.4499999999999993</v>
      </c>
      <c r="V48">
        <v>108.2</v>
      </c>
      <c r="W48">
        <v>17.7</v>
      </c>
      <c r="X48">
        <v>106.5</v>
      </c>
      <c r="Y48">
        <v>0.83</v>
      </c>
      <c r="Z48">
        <v>5.5E-2</v>
      </c>
      <c r="AA48">
        <v>2.2599999999999998</v>
      </c>
      <c r="AB48">
        <v>7.45</v>
      </c>
      <c r="AC48">
        <v>22.49</v>
      </c>
      <c r="AD48">
        <v>3.53</v>
      </c>
      <c r="AE48">
        <v>21.6</v>
      </c>
      <c r="AF48">
        <v>5.97</v>
      </c>
      <c r="AG48">
        <v>1.94</v>
      </c>
      <c r="AH48">
        <v>6.05</v>
      </c>
      <c r="AI48">
        <v>0.81100000000000005</v>
      </c>
      <c r="AJ48">
        <v>4.32</v>
      </c>
      <c r="AK48">
        <v>0.79200000000000004</v>
      </c>
      <c r="AL48">
        <v>1.45</v>
      </c>
      <c r="AM48">
        <v>0.21099999999999999</v>
      </c>
      <c r="AN48">
        <v>0.94</v>
      </c>
      <c r="AO48">
        <v>0.14899999999999999</v>
      </c>
      <c r="AP48">
        <v>5.61</v>
      </c>
      <c r="AQ48">
        <v>0.14699999999999999</v>
      </c>
    </row>
    <row r="49" spans="1:45" x14ac:dyDescent="0.2">
      <c r="A49" t="s">
        <v>159</v>
      </c>
      <c r="B49" s="97">
        <v>25</v>
      </c>
      <c r="C49" t="s">
        <v>674</v>
      </c>
      <c r="D49" t="s">
        <v>713</v>
      </c>
      <c r="E49" s="22" t="s">
        <v>98</v>
      </c>
      <c r="F49">
        <v>1.76</v>
      </c>
      <c r="G49">
        <v>5950</v>
      </c>
      <c r="H49" s="35">
        <v>69300</v>
      </c>
      <c r="I49" s="35">
        <v>39300</v>
      </c>
      <c r="J49" s="35">
        <v>217600</v>
      </c>
      <c r="K49">
        <v>7.7</v>
      </c>
      <c r="L49" s="35">
        <v>157900</v>
      </c>
      <c r="M49">
        <v>50.4</v>
      </c>
      <c r="N49">
        <v>13020</v>
      </c>
      <c r="O49">
        <v>244.7</v>
      </c>
      <c r="P49">
        <v>158.9</v>
      </c>
      <c r="Q49">
        <v>1688</v>
      </c>
      <c r="R49">
        <v>28.17</v>
      </c>
      <c r="S49">
        <v>41.3</v>
      </c>
      <c r="T49">
        <v>16.899999999999999</v>
      </c>
      <c r="V49">
        <v>214.5</v>
      </c>
      <c r="W49">
        <v>30.7</v>
      </c>
      <c r="X49">
        <v>239.9</v>
      </c>
      <c r="Y49">
        <v>1.9</v>
      </c>
      <c r="Z49">
        <v>6.5000000000000002E-2</v>
      </c>
      <c r="AB49">
        <v>19.68</v>
      </c>
      <c r="AC49">
        <v>62.6</v>
      </c>
      <c r="AD49">
        <v>9.9600000000000009</v>
      </c>
      <c r="AE49">
        <v>51</v>
      </c>
      <c r="AF49">
        <v>11.44</v>
      </c>
      <c r="AG49">
        <v>3.72</v>
      </c>
      <c r="AH49">
        <v>10.95</v>
      </c>
      <c r="AI49">
        <v>1.3859999999999999</v>
      </c>
      <c r="AJ49">
        <v>7.37</v>
      </c>
      <c r="AK49">
        <v>1.31</v>
      </c>
      <c r="AL49">
        <v>3.06</v>
      </c>
      <c r="AM49">
        <v>0.36099999999999999</v>
      </c>
      <c r="AN49">
        <v>2.21</v>
      </c>
      <c r="AO49">
        <v>0.29599999999999999</v>
      </c>
      <c r="AP49">
        <v>8.91</v>
      </c>
      <c r="AQ49">
        <v>0.47699999999999998</v>
      </c>
    </row>
    <row r="50" spans="1:45" x14ac:dyDescent="0.2">
      <c r="A50" t="s">
        <v>159</v>
      </c>
      <c r="B50" s="97">
        <v>25</v>
      </c>
      <c r="C50" t="s">
        <v>674</v>
      </c>
      <c r="D50" t="s">
        <v>754</v>
      </c>
      <c r="E50" s="22" t="s">
        <v>355</v>
      </c>
      <c r="F50">
        <v>1.42</v>
      </c>
      <c r="G50">
        <v>4240</v>
      </c>
      <c r="H50" s="35">
        <v>73500</v>
      </c>
      <c r="I50" s="35">
        <v>44400</v>
      </c>
      <c r="J50" s="35">
        <v>217100</v>
      </c>
      <c r="L50" s="35">
        <v>162500</v>
      </c>
      <c r="M50">
        <v>105.9</v>
      </c>
      <c r="N50">
        <v>17790</v>
      </c>
      <c r="O50">
        <v>342</v>
      </c>
      <c r="P50">
        <v>1247</v>
      </c>
      <c r="Q50">
        <v>1007</v>
      </c>
      <c r="R50">
        <v>32.619999999999997</v>
      </c>
      <c r="S50">
        <v>98.8</v>
      </c>
      <c r="T50">
        <v>16.14</v>
      </c>
      <c r="V50">
        <v>154</v>
      </c>
      <c r="W50">
        <v>26.6</v>
      </c>
      <c r="X50">
        <v>182.5</v>
      </c>
      <c r="Y50">
        <v>1.59</v>
      </c>
      <c r="Z50">
        <v>6.0999999999999999E-2</v>
      </c>
      <c r="AB50">
        <v>13.06</v>
      </c>
      <c r="AC50">
        <v>42.4</v>
      </c>
      <c r="AD50">
        <v>6.94</v>
      </c>
      <c r="AE50">
        <v>39.5</v>
      </c>
      <c r="AF50">
        <v>10.23</v>
      </c>
      <c r="AG50">
        <v>3.31</v>
      </c>
      <c r="AH50">
        <v>10.68</v>
      </c>
      <c r="AI50">
        <v>1.3</v>
      </c>
      <c r="AJ50">
        <v>6.31</v>
      </c>
      <c r="AK50">
        <v>1.042</v>
      </c>
      <c r="AL50">
        <v>2.2799999999999998</v>
      </c>
      <c r="AM50">
        <v>0.26</v>
      </c>
      <c r="AN50">
        <v>1.64</v>
      </c>
      <c r="AO50">
        <v>0.222</v>
      </c>
      <c r="AP50">
        <v>7.75</v>
      </c>
      <c r="AQ50">
        <v>0.48599999999999999</v>
      </c>
    </row>
    <row r="51" spans="1:45" x14ac:dyDescent="0.2">
      <c r="A51" t="s">
        <v>277</v>
      </c>
      <c r="B51" s="97">
        <v>67</v>
      </c>
      <c r="C51" t="s">
        <v>674</v>
      </c>
      <c r="D51" t="s">
        <v>714</v>
      </c>
      <c r="E51" s="22" t="s">
        <v>98</v>
      </c>
      <c r="F51">
        <v>0.7</v>
      </c>
      <c r="G51">
        <v>3910</v>
      </c>
      <c r="H51" s="35">
        <v>78300</v>
      </c>
      <c r="I51" s="35">
        <v>33400</v>
      </c>
      <c r="J51" s="35">
        <v>220300</v>
      </c>
      <c r="K51">
        <v>9.3000000000000007</v>
      </c>
      <c r="L51" s="35">
        <v>155300</v>
      </c>
      <c r="M51">
        <v>98.2</v>
      </c>
      <c r="N51">
        <v>11480</v>
      </c>
      <c r="O51">
        <v>260</v>
      </c>
      <c r="P51">
        <v>3490</v>
      </c>
      <c r="Q51">
        <v>807</v>
      </c>
      <c r="R51">
        <v>30.89</v>
      </c>
      <c r="S51">
        <v>148.4</v>
      </c>
      <c r="T51">
        <v>10.5</v>
      </c>
      <c r="V51">
        <v>132.69999999999999</v>
      </c>
      <c r="W51">
        <v>13.94</v>
      </c>
      <c r="X51">
        <v>70.2</v>
      </c>
      <c r="Y51">
        <v>0.51200000000000001</v>
      </c>
      <c r="Z51">
        <v>3.5000000000000003E-2</v>
      </c>
      <c r="AB51">
        <v>6.64</v>
      </c>
      <c r="AC51">
        <v>20.8</v>
      </c>
      <c r="AD51">
        <v>3.52</v>
      </c>
      <c r="AE51">
        <v>19.399999999999999</v>
      </c>
      <c r="AF51">
        <v>5.07</v>
      </c>
      <c r="AG51">
        <v>1.69</v>
      </c>
      <c r="AH51">
        <v>5.16</v>
      </c>
      <c r="AI51">
        <v>0.69899999999999995</v>
      </c>
      <c r="AJ51">
        <v>3.28</v>
      </c>
      <c r="AK51">
        <v>0.6</v>
      </c>
      <c r="AL51">
        <v>1.1100000000000001</v>
      </c>
      <c r="AM51">
        <v>0.14599999999999999</v>
      </c>
      <c r="AN51">
        <v>0.8</v>
      </c>
      <c r="AO51">
        <v>0.108</v>
      </c>
      <c r="AP51">
        <v>3.41</v>
      </c>
      <c r="AQ51">
        <v>0.115</v>
      </c>
    </row>
    <row r="52" spans="1:45" x14ac:dyDescent="0.2">
      <c r="A52" t="s">
        <v>277</v>
      </c>
      <c r="B52" s="97">
        <v>67</v>
      </c>
      <c r="C52" t="s">
        <v>674</v>
      </c>
      <c r="D52" t="s">
        <v>755</v>
      </c>
      <c r="E52" s="22" t="s">
        <v>355</v>
      </c>
      <c r="F52">
        <v>0.92</v>
      </c>
      <c r="G52">
        <v>3780</v>
      </c>
      <c r="H52" s="35">
        <v>77600</v>
      </c>
      <c r="I52" s="35">
        <v>38100</v>
      </c>
      <c r="J52" s="35">
        <v>219100</v>
      </c>
      <c r="K52">
        <v>6.4</v>
      </c>
      <c r="L52" s="35">
        <v>158000</v>
      </c>
      <c r="M52">
        <v>110.2</v>
      </c>
      <c r="N52">
        <v>13860</v>
      </c>
      <c r="O52">
        <v>287</v>
      </c>
      <c r="P52">
        <v>3370</v>
      </c>
      <c r="Q52">
        <v>846</v>
      </c>
      <c r="R52">
        <v>31.62</v>
      </c>
      <c r="S52">
        <v>144.80000000000001</v>
      </c>
      <c r="T52">
        <v>12.65</v>
      </c>
      <c r="V52">
        <v>127.5</v>
      </c>
      <c r="W52">
        <v>16.600000000000001</v>
      </c>
      <c r="X52">
        <v>105.3</v>
      </c>
      <c r="Y52">
        <v>0.68200000000000005</v>
      </c>
      <c r="Z52">
        <v>7.3999999999999996E-2</v>
      </c>
      <c r="AB52">
        <v>7.49</v>
      </c>
      <c r="AC52">
        <v>23.6</v>
      </c>
      <c r="AD52">
        <v>4.13</v>
      </c>
      <c r="AE52">
        <v>22.8</v>
      </c>
      <c r="AF52">
        <v>6.18</v>
      </c>
      <c r="AG52">
        <v>2.0699999999999998</v>
      </c>
      <c r="AH52">
        <v>6.07</v>
      </c>
      <c r="AI52">
        <v>0.89500000000000002</v>
      </c>
      <c r="AJ52">
        <v>4.41</v>
      </c>
      <c r="AK52">
        <v>0.77200000000000002</v>
      </c>
      <c r="AL52">
        <v>1.62</v>
      </c>
      <c r="AM52">
        <v>0.159</v>
      </c>
      <c r="AN52">
        <v>0.96</v>
      </c>
      <c r="AO52">
        <v>0.14699999999999999</v>
      </c>
      <c r="AP52">
        <v>4.7699999999999996</v>
      </c>
      <c r="AQ52">
        <v>0.14799999999999999</v>
      </c>
    </row>
    <row r="53" spans="1:45" x14ac:dyDescent="0.2">
      <c r="A53" t="s">
        <v>277</v>
      </c>
      <c r="B53" s="97">
        <v>67</v>
      </c>
      <c r="C53" t="s">
        <v>674</v>
      </c>
      <c r="D53" t="s">
        <v>715</v>
      </c>
      <c r="E53" s="22" t="s">
        <v>98</v>
      </c>
      <c r="F53">
        <v>0.92</v>
      </c>
      <c r="G53">
        <v>6410</v>
      </c>
      <c r="H53" s="35">
        <v>68800</v>
      </c>
      <c r="I53" s="35">
        <v>44300</v>
      </c>
      <c r="J53" s="35">
        <v>219100</v>
      </c>
      <c r="K53">
        <v>15</v>
      </c>
      <c r="L53" s="35">
        <v>156300</v>
      </c>
      <c r="M53">
        <v>58.8</v>
      </c>
      <c r="N53">
        <v>15280</v>
      </c>
      <c r="O53">
        <v>297</v>
      </c>
      <c r="P53">
        <v>567</v>
      </c>
      <c r="Q53">
        <v>1608</v>
      </c>
      <c r="R53">
        <v>30.91</v>
      </c>
      <c r="S53">
        <v>55.3</v>
      </c>
      <c r="T53">
        <v>17.649999999999999</v>
      </c>
      <c r="V53">
        <v>214</v>
      </c>
      <c r="W53">
        <v>32.700000000000003</v>
      </c>
      <c r="X53">
        <v>279</v>
      </c>
      <c r="Y53">
        <v>2.7</v>
      </c>
      <c r="Z53">
        <v>0.02</v>
      </c>
      <c r="AA53">
        <v>0.68</v>
      </c>
      <c r="AB53">
        <v>21.26</v>
      </c>
      <c r="AC53">
        <v>67.099999999999994</v>
      </c>
      <c r="AD53">
        <v>10.34</v>
      </c>
      <c r="AE53">
        <v>53.2</v>
      </c>
      <c r="AF53">
        <v>13</v>
      </c>
      <c r="AG53">
        <v>3.82</v>
      </c>
      <c r="AH53">
        <v>10.52</v>
      </c>
      <c r="AI53">
        <v>1.466</v>
      </c>
      <c r="AJ53">
        <v>7.45</v>
      </c>
      <c r="AK53">
        <v>1.3440000000000001</v>
      </c>
      <c r="AL53">
        <v>3.14</v>
      </c>
      <c r="AM53">
        <v>0.41</v>
      </c>
      <c r="AN53">
        <v>2.29</v>
      </c>
      <c r="AO53">
        <v>0.33200000000000002</v>
      </c>
      <c r="AP53">
        <v>9.32</v>
      </c>
      <c r="AQ53">
        <v>0.496</v>
      </c>
    </row>
    <row r="54" spans="1:45" x14ac:dyDescent="0.2">
      <c r="A54" t="s">
        <v>277</v>
      </c>
      <c r="B54" s="97">
        <v>67</v>
      </c>
      <c r="C54" t="s">
        <v>674</v>
      </c>
      <c r="D54" t="s">
        <v>716</v>
      </c>
      <c r="E54" s="22" t="s">
        <v>98</v>
      </c>
      <c r="F54">
        <v>0.77</v>
      </c>
      <c r="G54">
        <v>2880</v>
      </c>
      <c r="H54" s="35">
        <v>80300</v>
      </c>
      <c r="I54">
        <v>24630</v>
      </c>
      <c r="J54" s="35">
        <v>219100</v>
      </c>
      <c r="L54" s="35">
        <v>153500</v>
      </c>
      <c r="M54">
        <v>98.6</v>
      </c>
      <c r="N54">
        <v>9150</v>
      </c>
      <c r="O54">
        <v>230</v>
      </c>
      <c r="P54">
        <v>2410</v>
      </c>
      <c r="Q54">
        <v>803</v>
      </c>
      <c r="R54">
        <v>32.950000000000003</v>
      </c>
      <c r="S54">
        <v>162.6</v>
      </c>
      <c r="T54">
        <v>8.83</v>
      </c>
      <c r="V54">
        <v>106.4</v>
      </c>
      <c r="W54">
        <v>11.86</v>
      </c>
      <c r="X54">
        <v>59.5</v>
      </c>
      <c r="Y54">
        <v>0.29899999999999999</v>
      </c>
      <c r="Z54">
        <v>5.3999999999999999E-2</v>
      </c>
      <c r="AB54">
        <v>5.25</v>
      </c>
      <c r="AC54">
        <v>15.93</v>
      </c>
      <c r="AD54">
        <v>2.6</v>
      </c>
      <c r="AE54">
        <v>15.43</v>
      </c>
      <c r="AF54">
        <v>4.32</v>
      </c>
      <c r="AG54">
        <v>1.48</v>
      </c>
      <c r="AH54">
        <v>4.5999999999999996</v>
      </c>
      <c r="AI54">
        <v>0.56200000000000006</v>
      </c>
      <c r="AJ54">
        <v>3.08</v>
      </c>
      <c r="AK54">
        <v>0.501</v>
      </c>
      <c r="AL54">
        <v>1.1000000000000001</v>
      </c>
      <c r="AM54">
        <v>0.114</v>
      </c>
      <c r="AN54">
        <v>0.86</v>
      </c>
      <c r="AO54">
        <v>9.4E-2</v>
      </c>
      <c r="AP54">
        <v>2.77</v>
      </c>
      <c r="AQ54">
        <v>6.8000000000000005E-2</v>
      </c>
    </row>
    <row r="55" spans="1:45" x14ac:dyDescent="0.2">
      <c r="A55" t="s">
        <v>277</v>
      </c>
      <c r="B55" s="97">
        <v>67</v>
      </c>
      <c r="C55" t="s">
        <v>674</v>
      </c>
      <c r="D55" t="s">
        <v>756</v>
      </c>
      <c r="E55" s="22" t="s">
        <v>355</v>
      </c>
      <c r="F55">
        <v>0.99</v>
      </c>
      <c r="G55">
        <v>3640</v>
      </c>
      <c r="H55" s="35">
        <v>78700</v>
      </c>
      <c r="I55" s="35">
        <v>44100</v>
      </c>
      <c r="J55" s="35">
        <v>219000</v>
      </c>
      <c r="L55" s="35">
        <v>170000</v>
      </c>
      <c r="M55">
        <v>128</v>
      </c>
      <c r="N55" s="35">
        <v>17500</v>
      </c>
      <c r="O55">
        <v>341</v>
      </c>
      <c r="P55">
        <v>3220</v>
      </c>
      <c r="Q55">
        <v>804</v>
      </c>
      <c r="R55">
        <v>33</v>
      </c>
      <c r="S55">
        <v>160</v>
      </c>
      <c r="T55">
        <v>14.9</v>
      </c>
      <c r="V55">
        <v>137</v>
      </c>
      <c r="W55">
        <v>19</v>
      </c>
      <c r="X55">
        <v>128</v>
      </c>
      <c r="Y55">
        <v>0.86</v>
      </c>
      <c r="AB55">
        <v>8.4</v>
      </c>
      <c r="AC55">
        <v>27.5</v>
      </c>
      <c r="AD55">
        <v>4.58</v>
      </c>
      <c r="AE55">
        <v>23</v>
      </c>
      <c r="AF55">
        <v>7.5</v>
      </c>
      <c r="AG55">
        <v>2.34</v>
      </c>
      <c r="AH55">
        <v>6.24</v>
      </c>
      <c r="AI55">
        <v>0.89</v>
      </c>
      <c r="AJ55">
        <v>4.43</v>
      </c>
      <c r="AK55">
        <v>0.88</v>
      </c>
      <c r="AL55">
        <v>1.61</v>
      </c>
      <c r="AM55">
        <v>0.217</v>
      </c>
      <c r="AN55">
        <v>1.1000000000000001</v>
      </c>
      <c r="AO55">
        <v>0.214</v>
      </c>
      <c r="AP55">
        <v>5.43</v>
      </c>
      <c r="AQ55">
        <v>0.14499999999999999</v>
      </c>
    </row>
    <row r="56" spans="1:45" x14ac:dyDescent="0.2">
      <c r="A56" t="s">
        <v>277</v>
      </c>
      <c r="B56" s="97">
        <v>67</v>
      </c>
      <c r="C56" t="s">
        <v>674</v>
      </c>
      <c r="D56" t="s">
        <v>717</v>
      </c>
      <c r="E56" s="22" t="s">
        <v>98</v>
      </c>
      <c r="F56">
        <v>1.36</v>
      </c>
      <c r="G56">
        <v>3110</v>
      </c>
      <c r="H56" s="35">
        <v>77700</v>
      </c>
      <c r="I56" s="35">
        <v>32200</v>
      </c>
      <c r="J56" s="35">
        <v>219800</v>
      </c>
      <c r="K56">
        <v>10</v>
      </c>
      <c r="L56" s="35">
        <v>154900</v>
      </c>
      <c r="M56">
        <v>108.2</v>
      </c>
      <c r="N56">
        <v>12370</v>
      </c>
      <c r="O56">
        <v>268</v>
      </c>
      <c r="P56">
        <v>2490</v>
      </c>
      <c r="Q56">
        <v>794</v>
      </c>
      <c r="R56">
        <v>32.409999999999997</v>
      </c>
      <c r="S56">
        <v>155.9</v>
      </c>
      <c r="T56">
        <v>10.94</v>
      </c>
      <c r="V56">
        <v>118.8</v>
      </c>
      <c r="W56">
        <v>15.8</v>
      </c>
      <c r="X56">
        <v>92.5</v>
      </c>
      <c r="Y56">
        <v>0.73</v>
      </c>
      <c r="Z56">
        <v>6.0999999999999999E-2</v>
      </c>
      <c r="AA56">
        <v>0.43</v>
      </c>
      <c r="AB56">
        <v>7.06</v>
      </c>
      <c r="AC56">
        <v>22.2</v>
      </c>
      <c r="AD56">
        <v>3.74</v>
      </c>
      <c r="AE56">
        <v>22.4</v>
      </c>
      <c r="AF56">
        <v>5.41</v>
      </c>
      <c r="AG56">
        <v>1.88</v>
      </c>
      <c r="AH56">
        <v>5.86</v>
      </c>
      <c r="AI56">
        <v>0.77800000000000002</v>
      </c>
      <c r="AJ56">
        <v>3.64</v>
      </c>
      <c r="AK56">
        <v>0.622</v>
      </c>
      <c r="AL56">
        <v>1.43</v>
      </c>
      <c r="AM56">
        <v>0.151</v>
      </c>
      <c r="AN56">
        <v>0.91</v>
      </c>
      <c r="AO56">
        <v>7.2999999999999995E-2</v>
      </c>
      <c r="AP56">
        <v>4.49</v>
      </c>
      <c r="AQ56">
        <v>0.13900000000000001</v>
      </c>
    </row>
    <row r="57" spans="1:45" x14ac:dyDescent="0.2">
      <c r="A57" t="s">
        <v>277</v>
      </c>
      <c r="B57" s="97">
        <v>67</v>
      </c>
      <c r="C57" t="s">
        <v>674</v>
      </c>
      <c r="D57" t="s">
        <v>718</v>
      </c>
      <c r="E57" s="22" t="s">
        <v>98</v>
      </c>
      <c r="F57">
        <v>1.25</v>
      </c>
      <c r="G57">
        <v>3430</v>
      </c>
      <c r="H57" s="35">
        <v>76800</v>
      </c>
      <c r="I57" s="35">
        <v>34600</v>
      </c>
      <c r="J57" s="35">
        <v>219400</v>
      </c>
      <c r="L57" s="35">
        <v>155800</v>
      </c>
      <c r="M57">
        <v>88.4</v>
      </c>
      <c r="N57">
        <v>12340</v>
      </c>
      <c r="O57">
        <v>252</v>
      </c>
      <c r="P57">
        <v>2610</v>
      </c>
      <c r="Q57">
        <v>743</v>
      </c>
      <c r="R57">
        <v>30.62</v>
      </c>
      <c r="S57">
        <v>155.5</v>
      </c>
      <c r="T57">
        <v>11.34</v>
      </c>
      <c r="V57">
        <v>129.69999999999999</v>
      </c>
      <c r="W57">
        <v>13.19</v>
      </c>
      <c r="X57">
        <v>76.2</v>
      </c>
      <c r="Y57">
        <v>0.56899999999999995</v>
      </c>
      <c r="Z57">
        <v>0.06</v>
      </c>
      <c r="AB57">
        <v>6.82</v>
      </c>
      <c r="AC57">
        <v>20.59</v>
      </c>
      <c r="AD57">
        <v>3.5</v>
      </c>
      <c r="AE57">
        <v>19.7</v>
      </c>
      <c r="AF57">
        <v>5.32</v>
      </c>
      <c r="AG57">
        <v>1.76</v>
      </c>
      <c r="AH57">
        <v>4.8499999999999996</v>
      </c>
      <c r="AI57">
        <v>0.65300000000000002</v>
      </c>
      <c r="AJ57">
        <v>3.49</v>
      </c>
      <c r="AK57">
        <v>0.55300000000000005</v>
      </c>
      <c r="AL57">
        <v>1.19</v>
      </c>
      <c r="AM57">
        <v>0.16</v>
      </c>
      <c r="AN57">
        <v>0.85</v>
      </c>
      <c r="AO57">
        <v>8.8999999999999996E-2</v>
      </c>
      <c r="AP57">
        <v>3.78</v>
      </c>
      <c r="AQ57">
        <v>9.2999999999999999E-2</v>
      </c>
    </row>
    <row r="58" spans="1:45" x14ac:dyDescent="0.2">
      <c r="A58" t="s">
        <v>277</v>
      </c>
      <c r="B58" s="97">
        <v>67</v>
      </c>
      <c r="C58" t="s">
        <v>674</v>
      </c>
      <c r="D58" t="s">
        <v>757</v>
      </c>
      <c r="E58" s="22" t="s">
        <v>355</v>
      </c>
      <c r="F58">
        <v>0.92</v>
      </c>
      <c r="G58">
        <v>4450</v>
      </c>
      <c r="H58" s="35">
        <v>73700</v>
      </c>
      <c r="I58" s="35">
        <v>34800</v>
      </c>
      <c r="J58" s="35">
        <v>218600</v>
      </c>
      <c r="K58">
        <v>130</v>
      </c>
      <c r="L58" s="35">
        <v>154400</v>
      </c>
      <c r="M58">
        <v>84.1</v>
      </c>
      <c r="N58">
        <v>12640</v>
      </c>
      <c r="O58">
        <v>255</v>
      </c>
      <c r="P58">
        <v>1790</v>
      </c>
      <c r="Q58">
        <v>1161</v>
      </c>
      <c r="R58">
        <v>31.61</v>
      </c>
      <c r="S58">
        <v>111.4</v>
      </c>
      <c r="T58">
        <v>13.22</v>
      </c>
      <c r="U58">
        <v>0.35</v>
      </c>
      <c r="V58">
        <v>178</v>
      </c>
      <c r="W58">
        <v>23.6</v>
      </c>
      <c r="X58">
        <v>161.4</v>
      </c>
      <c r="Y58">
        <v>1.94</v>
      </c>
      <c r="Z58">
        <v>8.4000000000000005E-2</v>
      </c>
      <c r="AA58">
        <v>4.5</v>
      </c>
      <c r="AB58">
        <v>14.17</v>
      </c>
      <c r="AC58">
        <v>42.8</v>
      </c>
      <c r="AD58">
        <v>6.7</v>
      </c>
      <c r="AE58">
        <v>36.200000000000003</v>
      </c>
      <c r="AF58">
        <v>8.7100000000000009</v>
      </c>
      <c r="AG58">
        <v>2.81</v>
      </c>
      <c r="AH58">
        <v>7.74</v>
      </c>
      <c r="AI58">
        <v>1.1379999999999999</v>
      </c>
      <c r="AJ58">
        <v>5.79</v>
      </c>
      <c r="AK58">
        <v>0.93100000000000005</v>
      </c>
      <c r="AL58">
        <v>2.21</v>
      </c>
      <c r="AM58">
        <v>0.26</v>
      </c>
      <c r="AN58">
        <v>1.52</v>
      </c>
      <c r="AO58">
        <v>0.187</v>
      </c>
      <c r="AP58">
        <v>6.35</v>
      </c>
      <c r="AQ58">
        <v>0.38600000000000001</v>
      </c>
    </row>
    <row r="59" spans="1:45" x14ac:dyDescent="0.2">
      <c r="A59" t="s">
        <v>277</v>
      </c>
      <c r="B59" s="97">
        <v>67</v>
      </c>
      <c r="C59" t="s">
        <v>674</v>
      </c>
      <c r="D59" t="s">
        <v>757</v>
      </c>
      <c r="E59" s="22" t="s">
        <v>355</v>
      </c>
      <c r="F59">
        <v>0.73</v>
      </c>
      <c r="G59">
        <v>2860</v>
      </c>
      <c r="H59" s="35">
        <v>80300</v>
      </c>
      <c r="I59">
        <v>24650</v>
      </c>
      <c r="J59" s="35">
        <v>218900</v>
      </c>
      <c r="L59" s="35">
        <v>156800</v>
      </c>
      <c r="M59">
        <v>102.6</v>
      </c>
      <c r="N59">
        <v>9550</v>
      </c>
      <c r="O59">
        <v>227</v>
      </c>
      <c r="P59">
        <v>2072</v>
      </c>
      <c r="Q59">
        <v>817</v>
      </c>
      <c r="R59">
        <v>33.18</v>
      </c>
      <c r="S59">
        <v>156.4</v>
      </c>
      <c r="T59">
        <v>8.6999999999999993</v>
      </c>
      <c r="V59">
        <v>110</v>
      </c>
      <c r="W59">
        <v>12.79</v>
      </c>
      <c r="X59">
        <v>66.3</v>
      </c>
      <c r="Y59">
        <v>0.373</v>
      </c>
      <c r="Z59">
        <v>5.3999999999999999E-2</v>
      </c>
      <c r="AB59">
        <v>5.47</v>
      </c>
      <c r="AC59">
        <v>17.97</v>
      </c>
      <c r="AD59">
        <v>2.88</v>
      </c>
      <c r="AE59">
        <v>17.100000000000001</v>
      </c>
      <c r="AF59">
        <v>4.79</v>
      </c>
      <c r="AG59">
        <v>1.64</v>
      </c>
      <c r="AH59">
        <v>4.13</v>
      </c>
      <c r="AI59">
        <v>0.58099999999999996</v>
      </c>
      <c r="AJ59">
        <v>3.01</v>
      </c>
      <c r="AK59">
        <v>0.54700000000000004</v>
      </c>
      <c r="AL59">
        <v>1.18</v>
      </c>
      <c r="AM59">
        <v>0.13400000000000001</v>
      </c>
      <c r="AN59">
        <v>0.67</v>
      </c>
      <c r="AO59">
        <v>0.13100000000000001</v>
      </c>
      <c r="AP59">
        <v>3.27</v>
      </c>
      <c r="AQ59">
        <v>5.5E-2</v>
      </c>
    </row>
    <row r="60" spans="1:45" x14ac:dyDescent="0.2">
      <c r="A60" t="s">
        <v>277</v>
      </c>
      <c r="B60" s="97">
        <v>67</v>
      </c>
      <c r="C60" t="s">
        <v>674</v>
      </c>
      <c r="D60" t="s">
        <v>719</v>
      </c>
      <c r="E60" s="22" t="s">
        <v>98</v>
      </c>
      <c r="G60">
        <v>3420</v>
      </c>
      <c r="H60" s="35">
        <v>77500</v>
      </c>
      <c r="I60" s="35">
        <v>37200</v>
      </c>
      <c r="J60" s="35">
        <v>213000</v>
      </c>
      <c r="K60">
        <v>99</v>
      </c>
      <c r="L60" s="35">
        <v>168000</v>
      </c>
      <c r="M60">
        <v>114</v>
      </c>
      <c r="N60" s="35">
        <v>14600</v>
      </c>
      <c r="O60">
        <v>300</v>
      </c>
      <c r="P60">
        <v>2100</v>
      </c>
      <c r="Q60">
        <v>831</v>
      </c>
      <c r="R60">
        <v>33.4</v>
      </c>
      <c r="S60">
        <v>145.80000000000001</v>
      </c>
      <c r="T60">
        <v>13</v>
      </c>
      <c r="V60">
        <v>146</v>
      </c>
      <c r="W60">
        <v>17.899999999999999</v>
      </c>
      <c r="X60">
        <v>115</v>
      </c>
      <c r="Y60">
        <v>1.31</v>
      </c>
      <c r="AA60">
        <v>3.5</v>
      </c>
      <c r="AB60">
        <v>9.33</v>
      </c>
      <c r="AC60">
        <v>29.9</v>
      </c>
      <c r="AD60">
        <v>4.4000000000000004</v>
      </c>
      <c r="AE60">
        <v>28.1</v>
      </c>
      <c r="AF60">
        <v>6.7</v>
      </c>
      <c r="AG60">
        <v>2.27</v>
      </c>
      <c r="AH60">
        <v>5.83</v>
      </c>
      <c r="AI60">
        <v>0.85</v>
      </c>
      <c r="AJ60">
        <v>4.76</v>
      </c>
      <c r="AK60">
        <v>0.84</v>
      </c>
      <c r="AL60">
        <v>1.93</v>
      </c>
      <c r="AM60">
        <v>0.16800000000000001</v>
      </c>
      <c r="AN60">
        <v>1.62</v>
      </c>
      <c r="AP60">
        <v>5.41</v>
      </c>
      <c r="AQ60">
        <v>0.16500000000000001</v>
      </c>
    </row>
    <row r="61" spans="1:45" x14ac:dyDescent="0.2">
      <c r="A61" t="s">
        <v>277</v>
      </c>
      <c r="B61" s="97">
        <v>67</v>
      </c>
      <c r="C61" t="s">
        <v>674</v>
      </c>
      <c r="D61" t="s">
        <v>720</v>
      </c>
      <c r="E61" s="22" t="s">
        <v>98</v>
      </c>
      <c r="F61">
        <v>0.91</v>
      </c>
      <c r="G61">
        <v>3230</v>
      </c>
      <c r="H61" s="35">
        <v>69600</v>
      </c>
      <c r="I61" s="35">
        <v>35500</v>
      </c>
      <c r="J61" s="35">
        <v>196400</v>
      </c>
      <c r="K61">
        <v>49.1</v>
      </c>
      <c r="L61" s="35">
        <v>145700</v>
      </c>
      <c r="M61">
        <v>108.4</v>
      </c>
      <c r="N61">
        <v>13640</v>
      </c>
      <c r="O61">
        <v>281</v>
      </c>
      <c r="P61">
        <v>2740</v>
      </c>
      <c r="Q61">
        <v>734</v>
      </c>
      <c r="R61">
        <v>30.36</v>
      </c>
      <c r="S61">
        <v>143.5</v>
      </c>
      <c r="T61">
        <v>11.75</v>
      </c>
      <c r="V61">
        <v>115.7</v>
      </c>
      <c r="W61">
        <v>15.71</v>
      </c>
      <c r="X61">
        <v>103.8</v>
      </c>
      <c r="Y61">
        <v>0.97</v>
      </c>
      <c r="Z61">
        <v>0.04</v>
      </c>
      <c r="AA61">
        <v>2.0699999999999998</v>
      </c>
      <c r="AB61">
        <v>7.65</v>
      </c>
      <c r="AC61">
        <v>23.6</v>
      </c>
      <c r="AD61">
        <v>3.85</v>
      </c>
      <c r="AE61">
        <v>22.2</v>
      </c>
      <c r="AF61">
        <v>5.68</v>
      </c>
      <c r="AG61">
        <v>2.0099999999999998</v>
      </c>
      <c r="AH61">
        <v>5.34</v>
      </c>
      <c r="AI61">
        <v>0.74399999999999999</v>
      </c>
      <c r="AJ61">
        <v>3.47</v>
      </c>
      <c r="AK61">
        <v>0.67600000000000005</v>
      </c>
      <c r="AL61">
        <v>1.43</v>
      </c>
      <c r="AM61">
        <v>0.189</v>
      </c>
      <c r="AN61">
        <v>1.08</v>
      </c>
      <c r="AO61">
        <v>0.13900000000000001</v>
      </c>
      <c r="AP61">
        <v>4.8899999999999997</v>
      </c>
      <c r="AQ61">
        <v>0.17899999999999999</v>
      </c>
    </row>
    <row r="62" spans="1:45" x14ac:dyDescent="0.2">
      <c r="A62" t="s">
        <v>277</v>
      </c>
      <c r="B62" s="97">
        <v>67</v>
      </c>
      <c r="C62" t="s">
        <v>674</v>
      </c>
      <c r="D62" t="s">
        <v>721</v>
      </c>
      <c r="E62" s="22" t="s">
        <v>98</v>
      </c>
      <c r="F62">
        <v>0.62</v>
      </c>
      <c r="G62">
        <v>3380</v>
      </c>
      <c r="H62" s="35">
        <v>76500</v>
      </c>
      <c r="I62" s="35">
        <v>39100</v>
      </c>
      <c r="J62" s="35">
        <v>218000</v>
      </c>
      <c r="L62" s="35">
        <v>164400</v>
      </c>
      <c r="M62">
        <v>117.8</v>
      </c>
      <c r="N62">
        <v>14870</v>
      </c>
      <c r="O62">
        <v>302</v>
      </c>
      <c r="P62">
        <v>3010</v>
      </c>
      <c r="Q62">
        <v>804</v>
      </c>
      <c r="R62">
        <v>34.200000000000003</v>
      </c>
      <c r="S62">
        <v>158</v>
      </c>
      <c r="T62">
        <v>12.88</v>
      </c>
      <c r="V62">
        <v>124.9</v>
      </c>
      <c r="W62">
        <v>17</v>
      </c>
      <c r="X62">
        <v>110.6</v>
      </c>
      <c r="Y62">
        <v>0.79500000000000004</v>
      </c>
      <c r="Z62">
        <v>9.5000000000000001E-2</v>
      </c>
      <c r="AB62">
        <v>8.3000000000000007</v>
      </c>
      <c r="AC62">
        <v>24.9</v>
      </c>
      <c r="AD62">
        <v>4.17</v>
      </c>
      <c r="AE62">
        <v>22.6</v>
      </c>
      <c r="AF62">
        <v>6.15</v>
      </c>
      <c r="AG62">
        <v>2.17</v>
      </c>
      <c r="AH62">
        <v>5.7</v>
      </c>
      <c r="AI62">
        <v>0.81100000000000005</v>
      </c>
      <c r="AJ62">
        <v>4.2300000000000004</v>
      </c>
      <c r="AK62">
        <v>0.79600000000000004</v>
      </c>
      <c r="AL62">
        <v>1.46</v>
      </c>
      <c r="AM62">
        <v>0.156</v>
      </c>
      <c r="AN62">
        <v>1.06</v>
      </c>
      <c r="AO62">
        <v>0.188</v>
      </c>
      <c r="AP62">
        <v>4.97</v>
      </c>
      <c r="AQ62">
        <v>0.19500000000000001</v>
      </c>
    </row>
    <row r="63" spans="1:45" x14ac:dyDescent="0.2">
      <c r="A63" t="s">
        <v>277</v>
      </c>
      <c r="B63" s="97">
        <v>67</v>
      </c>
      <c r="C63" t="s">
        <v>674</v>
      </c>
      <c r="D63" t="s">
        <v>758</v>
      </c>
      <c r="E63" s="22" t="s">
        <v>355</v>
      </c>
      <c r="F63">
        <v>0.95</v>
      </c>
      <c r="G63">
        <v>3550</v>
      </c>
      <c r="H63" s="35">
        <v>74900</v>
      </c>
      <c r="I63" s="35">
        <v>44000</v>
      </c>
      <c r="J63" s="35">
        <v>216500</v>
      </c>
      <c r="K63">
        <v>14.1</v>
      </c>
      <c r="L63" s="35">
        <v>164800</v>
      </c>
      <c r="M63">
        <v>128.30000000000001</v>
      </c>
      <c r="N63">
        <v>18690</v>
      </c>
      <c r="O63">
        <v>358</v>
      </c>
      <c r="P63">
        <v>2380</v>
      </c>
      <c r="Q63">
        <v>834</v>
      </c>
      <c r="R63">
        <v>34.93</v>
      </c>
      <c r="S63">
        <v>150.4</v>
      </c>
      <c r="T63">
        <v>15.44</v>
      </c>
      <c r="V63">
        <v>140.1</v>
      </c>
      <c r="W63">
        <v>22.5</v>
      </c>
      <c r="X63">
        <v>157.19999999999999</v>
      </c>
      <c r="Y63">
        <v>1.52</v>
      </c>
      <c r="Z63">
        <v>5.7000000000000002E-2</v>
      </c>
      <c r="AA63">
        <v>0.46</v>
      </c>
      <c r="AB63">
        <v>11.37</v>
      </c>
      <c r="AC63">
        <v>34.9</v>
      </c>
      <c r="AD63">
        <v>5.76</v>
      </c>
      <c r="AE63">
        <v>32</v>
      </c>
      <c r="AF63">
        <v>8.9</v>
      </c>
      <c r="AG63">
        <v>2.81</v>
      </c>
      <c r="AH63">
        <v>8.9700000000000006</v>
      </c>
      <c r="AI63">
        <v>1.03</v>
      </c>
      <c r="AJ63">
        <v>5.77</v>
      </c>
      <c r="AK63">
        <v>0.95699999999999996</v>
      </c>
      <c r="AL63">
        <v>1.91</v>
      </c>
      <c r="AM63">
        <v>0.26</v>
      </c>
      <c r="AN63">
        <v>1.25</v>
      </c>
      <c r="AO63">
        <v>0.17799999999999999</v>
      </c>
      <c r="AP63">
        <v>7.55</v>
      </c>
      <c r="AQ63">
        <v>0.40699999999999997</v>
      </c>
    </row>
    <row r="64" spans="1:45" x14ac:dyDescent="0.2">
      <c r="A64" t="s">
        <v>302</v>
      </c>
      <c r="B64" s="97">
        <v>74</v>
      </c>
      <c r="C64" t="s">
        <v>686</v>
      </c>
      <c r="D64" t="s">
        <v>722</v>
      </c>
      <c r="E64" s="22" t="s">
        <v>98</v>
      </c>
      <c r="F64">
        <v>1.96</v>
      </c>
      <c r="G64">
        <v>9050</v>
      </c>
      <c r="H64" s="35">
        <v>58900</v>
      </c>
      <c r="I64">
        <v>34310</v>
      </c>
      <c r="J64" s="35">
        <v>218700</v>
      </c>
      <c r="L64" s="35">
        <v>159000</v>
      </c>
      <c r="M64">
        <v>44.4</v>
      </c>
      <c r="N64">
        <v>10270</v>
      </c>
      <c r="O64">
        <v>286</v>
      </c>
      <c r="P64">
        <v>182.1</v>
      </c>
      <c r="Q64">
        <v>2648</v>
      </c>
      <c r="R64">
        <v>27.03</v>
      </c>
      <c r="S64">
        <v>23.6</v>
      </c>
      <c r="T64">
        <v>21.5</v>
      </c>
      <c r="V64">
        <v>254</v>
      </c>
      <c r="W64">
        <v>14.44</v>
      </c>
      <c r="X64">
        <v>522</v>
      </c>
      <c r="Y64">
        <v>1.95</v>
      </c>
      <c r="Z64">
        <v>7.9000000000000001E-2</v>
      </c>
      <c r="AB64">
        <v>26.16</v>
      </c>
      <c r="AC64">
        <v>53.7</v>
      </c>
      <c r="AD64">
        <v>5.97</v>
      </c>
      <c r="AE64">
        <v>21.9</v>
      </c>
      <c r="AF64">
        <v>4.2699999999999996</v>
      </c>
      <c r="AG64">
        <v>1.28</v>
      </c>
      <c r="AH64">
        <v>3.81</v>
      </c>
      <c r="AI64">
        <v>0.47499999999999998</v>
      </c>
      <c r="AJ64">
        <v>2.83</v>
      </c>
      <c r="AK64">
        <v>0.52900000000000003</v>
      </c>
      <c r="AL64">
        <v>1.49</v>
      </c>
      <c r="AM64">
        <v>0.21299999999999999</v>
      </c>
      <c r="AN64">
        <v>1.76</v>
      </c>
      <c r="AO64">
        <v>0.30399999999999999</v>
      </c>
      <c r="AP64">
        <v>14.6</v>
      </c>
      <c r="AQ64">
        <v>9.7000000000000003E-2</v>
      </c>
      <c r="AR64">
        <v>0.308</v>
      </c>
      <c r="AS64">
        <v>0.26400000000000001</v>
      </c>
    </row>
    <row r="65" spans="1:46" x14ac:dyDescent="0.2">
      <c r="A65" t="s">
        <v>302</v>
      </c>
      <c r="B65" s="97">
        <v>74</v>
      </c>
      <c r="C65" t="s">
        <v>686</v>
      </c>
      <c r="D65" t="s">
        <v>759</v>
      </c>
      <c r="E65" s="22" t="s">
        <v>355</v>
      </c>
      <c r="F65">
        <v>2.2799999999999998</v>
      </c>
      <c r="G65">
        <v>3790</v>
      </c>
      <c r="H65" s="35">
        <v>65500</v>
      </c>
      <c r="I65" s="35">
        <v>36700</v>
      </c>
      <c r="J65" s="35">
        <v>195900</v>
      </c>
      <c r="K65">
        <v>20.5</v>
      </c>
      <c r="L65" s="35">
        <v>144500</v>
      </c>
      <c r="M65">
        <v>93.8</v>
      </c>
      <c r="N65">
        <v>14350</v>
      </c>
      <c r="O65">
        <v>262</v>
      </c>
      <c r="P65">
        <v>1443</v>
      </c>
      <c r="Q65">
        <v>1005</v>
      </c>
      <c r="R65">
        <v>26.83</v>
      </c>
      <c r="S65">
        <v>88.5</v>
      </c>
      <c r="T65">
        <v>13.45</v>
      </c>
      <c r="V65">
        <v>160</v>
      </c>
      <c r="W65">
        <v>23.5</v>
      </c>
      <c r="X65">
        <v>184.3</v>
      </c>
      <c r="Y65">
        <v>1.46</v>
      </c>
      <c r="Z65">
        <v>6.4000000000000001E-2</v>
      </c>
      <c r="AA65">
        <v>0.57999999999999996</v>
      </c>
      <c r="AB65">
        <v>14.76</v>
      </c>
      <c r="AC65">
        <v>44.6</v>
      </c>
      <c r="AD65">
        <v>6.91</v>
      </c>
      <c r="AE65">
        <v>35.799999999999997</v>
      </c>
      <c r="AF65">
        <v>9.4600000000000009</v>
      </c>
      <c r="AG65">
        <v>2.96</v>
      </c>
      <c r="AH65">
        <v>8.0500000000000007</v>
      </c>
      <c r="AI65">
        <v>1.0960000000000001</v>
      </c>
      <c r="AJ65">
        <v>6.1</v>
      </c>
      <c r="AK65">
        <v>1.05</v>
      </c>
      <c r="AL65">
        <v>1.88</v>
      </c>
      <c r="AM65">
        <v>0.26800000000000002</v>
      </c>
      <c r="AN65">
        <v>1.88</v>
      </c>
      <c r="AO65">
        <v>0.17699999999999999</v>
      </c>
      <c r="AP65">
        <v>7.15</v>
      </c>
      <c r="AQ65">
        <v>0.41799999999999998</v>
      </c>
      <c r="AR65">
        <v>0.22700000000000001</v>
      </c>
      <c r="AS65">
        <v>0.158</v>
      </c>
    </row>
    <row r="66" spans="1:46" x14ac:dyDescent="0.2">
      <c r="A66" t="s">
        <v>302</v>
      </c>
      <c r="B66" s="97">
        <v>74</v>
      </c>
      <c r="C66" t="s">
        <v>686</v>
      </c>
      <c r="D66" t="s">
        <v>723</v>
      </c>
      <c r="E66" s="22" t="s">
        <v>98</v>
      </c>
      <c r="F66">
        <v>1.1100000000000001</v>
      </c>
      <c r="G66">
        <v>5600</v>
      </c>
      <c r="H66" s="35">
        <v>72100</v>
      </c>
      <c r="I66" s="35">
        <v>41300</v>
      </c>
      <c r="J66" s="35">
        <v>220700</v>
      </c>
      <c r="L66" s="35">
        <v>164300</v>
      </c>
      <c r="M66">
        <v>59</v>
      </c>
      <c r="N66" s="35">
        <v>15300</v>
      </c>
      <c r="O66">
        <v>266</v>
      </c>
      <c r="P66">
        <v>48.2</v>
      </c>
      <c r="Q66">
        <v>1461</v>
      </c>
      <c r="R66">
        <v>25.67</v>
      </c>
      <c r="S66">
        <v>18.3</v>
      </c>
      <c r="T66">
        <v>15.9</v>
      </c>
      <c r="V66">
        <v>203</v>
      </c>
      <c r="W66">
        <v>26.3</v>
      </c>
      <c r="X66">
        <v>186.9</v>
      </c>
      <c r="Y66">
        <v>1.31</v>
      </c>
      <c r="Z66">
        <v>7.0000000000000007E-2</v>
      </c>
      <c r="AB66">
        <v>13.82</v>
      </c>
      <c r="AC66">
        <v>45.3</v>
      </c>
      <c r="AD66">
        <v>7.49</v>
      </c>
      <c r="AE66">
        <v>40.1</v>
      </c>
      <c r="AF66">
        <v>9.7100000000000009</v>
      </c>
      <c r="AG66">
        <v>3.12</v>
      </c>
      <c r="AH66">
        <v>8.1199999999999992</v>
      </c>
      <c r="AI66">
        <v>1.2549999999999999</v>
      </c>
      <c r="AJ66">
        <v>6.44</v>
      </c>
      <c r="AK66">
        <v>1.1599999999999999</v>
      </c>
      <c r="AL66">
        <v>2.46</v>
      </c>
      <c r="AM66">
        <v>0.28899999999999998</v>
      </c>
      <c r="AN66">
        <v>1.48</v>
      </c>
      <c r="AO66">
        <v>0.246</v>
      </c>
      <c r="AP66">
        <v>7.44</v>
      </c>
      <c r="AQ66">
        <v>0.26900000000000002</v>
      </c>
      <c r="AR66">
        <v>0.14599999999999999</v>
      </c>
      <c r="AS66">
        <v>0.12</v>
      </c>
    </row>
    <row r="67" spans="1:46" x14ac:dyDescent="0.2">
      <c r="A67" t="s">
        <v>302</v>
      </c>
      <c r="B67" s="97">
        <v>74</v>
      </c>
      <c r="C67" t="s">
        <v>686</v>
      </c>
      <c r="D67" t="s">
        <v>760</v>
      </c>
      <c r="E67" s="22" t="s">
        <v>355</v>
      </c>
      <c r="F67">
        <v>2.0499999999999998</v>
      </c>
      <c r="G67">
        <v>3260</v>
      </c>
      <c r="H67" s="35">
        <v>68900</v>
      </c>
      <c r="I67" s="35">
        <v>39300</v>
      </c>
      <c r="J67" s="35">
        <v>201100</v>
      </c>
      <c r="L67" s="35">
        <v>144400</v>
      </c>
      <c r="M67">
        <v>115.5</v>
      </c>
      <c r="N67" s="35">
        <v>15300</v>
      </c>
      <c r="O67">
        <v>325</v>
      </c>
      <c r="P67">
        <v>1712</v>
      </c>
      <c r="Q67">
        <v>775</v>
      </c>
      <c r="R67">
        <v>31.08</v>
      </c>
      <c r="S67">
        <v>136.69999999999999</v>
      </c>
      <c r="T67">
        <v>14.04</v>
      </c>
      <c r="V67">
        <v>125.2</v>
      </c>
      <c r="W67">
        <v>20.100000000000001</v>
      </c>
      <c r="X67">
        <v>140.80000000000001</v>
      </c>
      <c r="Y67">
        <v>1.143</v>
      </c>
      <c r="Z67">
        <v>0.05</v>
      </c>
      <c r="AB67">
        <v>10.46</v>
      </c>
      <c r="AC67">
        <v>33.1</v>
      </c>
      <c r="AD67">
        <v>5.41</v>
      </c>
      <c r="AE67">
        <v>29.8</v>
      </c>
      <c r="AF67">
        <v>7.25</v>
      </c>
      <c r="AG67">
        <v>2.42</v>
      </c>
      <c r="AH67">
        <v>7.67</v>
      </c>
      <c r="AI67">
        <v>0.94799999999999995</v>
      </c>
      <c r="AJ67">
        <v>4.57</v>
      </c>
      <c r="AK67">
        <v>0.86699999999999999</v>
      </c>
      <c r="AL67">
        <v>1.94</v>
      </c>
      <c r="AM67">
        <v>0.22</v>
      </c>
      <c r="AN67">
        <v>1.1200000000000001</v>
      </c>
      <c r="AO67">
        <v>0.18</v>
      </c>
      <c r="AP67">
        <v>6.08</v>
      </c>
      <c r="AQ67">
        <v>0.26800000000000002</v>
      </c>
      <c r="AR67">
        <v>9.4E-2</v>
      </c>
      <c r="AS67">
        <v>0.14199999999999999</v>
      </c>
      <c r="AT67">
        <v>3.1E-2</v>
      </c>
    </row>
    <row r="68" spans="1:46" x14ac:dyDescent="0.2">
      <c r="A68" t="s">
        <v>302</v>
      </c>
      <c r="B68" s="97">
        <v>74</v>
      </c>
      <c r="C68" t="s">
        <v>686</v>
      </c>
      <c r="D68" t="s">
        <v>724</v>
      </c>
      <c r="E68" s="22" t="s">
        <v>98</v>
      </c>
      <c r="F68">
        <v>1.1100000000000001</v>
      </c>
      <c r="G68">
        <v>6940</v>
      </c>
      <c r="H68" s="35">
        <v>64900</v>
      </c>
      <c r="I68" s="35">
        <v>48500</v>
      </c>
      <c r="J68" s="35">
        <v>220800</v>
      </c>
      <c r="L68" s="35">
        <v>164500</v>
      </c>
      <c r="M68">
        <v>41.2</v>
      </c>
      <c r="N68" s="35">
        <v>17600</v>
      </c>
      <c r="O68">
        <v>285</v>
      </c>
      <c r="P68">
        <v>3.5</v>
      </c>
      <c r="Q68">
        <v>2292</v>
      </c>
      <c r="R68">
        <v>25.65</v>
      </c>
      <c r="S68">
        <v>5.59</v>
      </c>
      <c r="T68">
        <v>20</v>
      </c>
      <c r="V68">
        <v>283</v>
      </c>
      <c r="W68">
        <v>40.299999999999997</v>
      </c>
      <c r="X68">
        <v>398</v>
      </c>
      <c r="Y68">
        <v>3.71</v>
      </c>
      <c r="Z68">
        <v>6.4000000000000001E-2</v>
      </c>
      <c r="AB68">
        <v>29.8</v>
      </c>
      <c r="AC68">
        <v>92.7</v>
      </c>
      <c r="AD68">
        <v>14.1</v>
      </c>
      <c r="AE68">
        <v>71.3</v>
      </c>
      <c r="AF68">
        <v>16.399999999999999</v>
      </c>
      <c r="AG68">
        <v>4.91</v>
      </c>
      <c r="AH68">
        <v>13.85</v>
      </c>
      <c r="AI68">
        <v>1.83</v>
      </c>
      <c r="AJ68">
        <v>9.91</v>
      </c>
      <c r="AK68">
        <v>1.75</v>
      </c>
      <c r="AL68">
        <v>3.82</v>
      </c>
      <c r="AM68">
        <v>0.44500000000000001</v>
      </c>
      <c r="AN68">
        <v>2.84</v>
      </c>
      <c r="AO68">
        <v>0.41399999999999998</v>
      </c>
      <c r="AP68">
        <v>13.97</v>
      </c>
      <c r="AQ68">
        <v>0.96499999999999997</v>
      </c>
      <c r="AR68">
        <v>0.151</v>
      </c>
      <c r="AS68">
        <v>0.22600000000000001</v>
      </c>
    </row>
    <row r="69" spans="1:46" x14ac:dyDescent="0.2">
      <c r="A69" t="s">
        <v>302</v>
      </c>
      <c r="B69" s="97">
        <v>74</v>
      </c>
      <c r="C69" t="s">
        <v>686</v>
      </c>
      <c r="D69" t="s">
        <v>761</v>
      </c>
      <c r="E69" s="22" t="s">
        <v>355</v>
      </c>
      <c r="F69">
        <v>1.79</v>
      </c>
      <c r="G69">
        <v>2540</v>
      </c>
      <c r="H69" s="35">
        <v>73200</v>
      </c>
      <c r="I69">
        <v>23460</v>
      </c>
      <c r="J69" s="35">
        <v>200900</v>
      </c>
      <c r="L69" s="35">
        <v>139600</v>
      </c>
      <c r="M69">
        <v>104.6</v>
      </c>
      <c r="N69">
        <v>9370</v>
      </c>
      <c r="O69">
        <v>231</v>
      </c>
      <c r="P69">
        <v>1209</v>
      </c>
      <c r="Q69">
        <v>825</v>
      </c>
      <c r="R69">
        <v>30.22</v>
      </c>
      <c r="S69">
        <v>135.4</v>
      </c>
      <c r="T69">
        <v>8.11</v>
      </c>
      <c r="V69">
        <v>100.3</v>
      </c>
      <c r="W69">
        <v>15.99</v>
      </c>
      <c r="X69">
        <v>97.6</v>
      </c>
      <c r="Y69">
        <v>0.41699999999999998</v>
      </c>
      <c r="Z69">
        <v>3.3000000000000002E-2</v>
      </c>
      <c r="AB69">
        <v>6.04</v>
      </c>
      <c r="AC69">
        <v>20.100000000000001</v>
      </c>
      <c r="AD69">
        <v>3.26</v>
      </c>
      <c r="AE69">
        <v>19.899999999999999</v>
      </c>
      <c r="AF69">
        <v>5.23</v>
      </c>
      <c r="AG69">
        <v>1.8</v>
      </c>
      <c r="AH69">
        <v>5.17</v>
      </c>
      <c r="AI69">
        <v>0.65500000000000003</v>
      </c>
      <c r="AJ69">
        <v>3.54</v>
      </c>
      <c r="AK69">
        <v>0.66800000000000004</v>
      </c>
      <c r="AL69">
        <v>1.42</v>
      </c>
      <c r="AM69">
        <v>0.13900000000000001</v>
      </c>
      <c r="AN69">
        <v>1.01</v>
      </c>
      <c r="AO69">
        <v>0.156</v>
      </c>
      <c r="AP69">
        <v>4.32</v>
      </c>
      <c r="AQ69">
        <v>8.3000000000000004E-2</v>
      </c>
      <c r="AR69">
        <v>9.5000000000000001E-2</v>
      </c>
      <c r="AS69">
        <v>7.0000000000000007E-2</v>
      </c>
    </row>
    <row r="70" spans="1:46" x14ac:dyDescent="0.2">
      <c r="A70" t="s">
        <v>302</v>
      </c>
      <c r="B70" s="97">
        <v>74</v>
      </c>
      <c r="C70" t="s">
        <v>686</v>
      </c>
      <c r="D70" t="s">
        <v>725</v>
      </c>
      <c r="E70" s="22" t="s">
        <v>98</v>
      </c>
      <c r="F70">
        <v>1.1299999999999999</v>
      </c>
      <c r="G70">
        <v>6100</v>
      </c>
      <c r="H70" s="35">
        <v>70300</v>
      </c>
      <c r="I70" s="35">
        <v>45100</v>
      </c>
      <c r="J70" s="35">
        <v>220900</v>
      </c>
      <c r="L70" s="35">
        <v>169000</v>
      </c>
      <c r="M70">
        <v>50.9</v>
      </c>
      <c r="N70" s="35">
        <v>18000</v>
      </c>
      <c r="O70">
        <v>285</v>
      </c>
      <c r="P70">
        <v>5.51</v>
      </c>
      <c r="Q70">
        <v>1420</v>
      </c>
      <c r="R70">
        <v>21.86</v>
      </c>
      <c r="S70">
        <v>5.62</v>
      </c>
      <c r="T70">
        <v>18.100000000000001</v>
      </c>
      <c r="V70">
        <v>242</v>
      </c>
      <c r="W70">
        <v>25.9</v>
      </c>
      <c r="X70">
        <v>250</v>
      </c>
      <c r="Y70">
        <v>1.99</v>
      </c>
      <c r="Z70">
        <v>4.3999999999999997E-2</v>
      </c>
      <c r="AB70">
        <v>17.350000000000001</v>
      </c>
      <c r="AC70">
        <v>52.3</v>
      </c>
      <c r="AD70">
        <v>8.18</v>
      </c>
      <c r="AE70">
        <v>41.5</v>
      </c>
      <c r="AF70">
        <v>10.9</v>
      </c>
      <c r="AG70">
        <v>3.27</v>
      </c>
      <c r="AH70">
        <v>9.25</v>
      </c>
      <c r="AI70">
        <v>1.1539999999999999</v>
      </c>
      <c r="AJ70">
        <v>6.13</v>
      </c>
      <c r="AK70">
        <v>1.1200000000000001</v>
      </c>
      <c r="AL70">
        <v>2.52</v>
      </c>
      <c r="AM70">
        <v>0.26900000000000002</v>
      </c>
      <c r="AN70">
        <v>2.04</v>
      </c>
      <c r="AO70">
        <v>0.224</v>
      </c>
      <c r="AP70">
        <v>9.84</v>
      </c>
      <c r="AQ70">
        <v>0.46400000000000002</v>
      </c>
      <c r="AR70">
        <v>0.13500000000000001</v>
      </c>
      <c r="AS70">
        <v>0.17299999999999999</v>
      </c>
    </row>
    <row r="71" spans="1:46" x14ac:dyDescent="0.2">
      <c r="A71" t="s">
        <v>302</v>
      </c>
      <c r="B71" s="97">
        <v>74</v>
      </c>
      <c r="C71" t="s">
        <v>686</v>
      </c>
      <c r="D71" t="s">
        <v>726</v>
      </c>
      <c r="E71" s="22" t="s">
        <v>98</v>
      </c>
      <c r="F71">
        <v>1.25</v>
      </c>
      <c r="G71">
        <v>3880</v>
      </c>
      <c r="H71" s="35">
        <v>78100</v>
      </c>
      <c r="I71" s="35">
        <v>33000</v>
      </c>
      <c r="J71" s="35">
        <v>219000</v>
      </c>
      <c r="L71" s="35">
        <v>160100</v>
      </c>
      <c r="M71">
        <v>86.7</v>
      </c>
      <c r="N71">
        <v>12680</v>
      </c>
      <c r="O71">
        <v>251</v>
      </c>
      <c r="P71">
        <v>141.6</v>
      </c>
      <c r="Q71">
        <v>850</v>
      </c>
      <c r="R71">
        <v>31.2</v>
      </c>
      <c r="S71">
        <v>88.1</v>
      </c>
      <c r="T71">
        <v>10.76</v>
      </c>
      <c r="V71">
        <v>156.69999999999999</v>
      </c>
      <c r="W71">
        <v>15.43</v>
      </c>
      <c r="X71">
        <v>86.5</v>
      </c>
      <c r="Y71">
        <v>0.64500000000000002</v>
      </c>
      <c r="Z71">
        <v>4.2000000000000003E-2</v>
      </c>
      <c r="AB71">
        <v>7.93</v>
      </c>
      <c r="AC71">
        <v>25.4</v>
      </c>
      <c r="AD71">
        <v>4.28</v>
      </c>
      <c r="AE71">
        <v>23.5</v>
      </c>
      <c r="AF71">
        <v>6.24</v>
      </c>
      <c r="AG71">
        <v>2.1</v>
      </c>
      <c r="AH71">
        <v>5.83</v>
      </c>
      <c r="AI71">
        <v>0.73599999999999999</v>
      </c>
      <c r="AJ71">
        <v>3.86</v>
      </c>
      <c r="AK71">
        <v>0.66500000000000004</v>
      </c>
      <c r="AL71">
        <v>1.43</v>
      </c>
      <c r="AM71">
        <v>0.161</v>
      </c>
      <c r="AN71">
        <v>0.91</v>
      </c>
      <c r="AO71">
        <v>0.115</v>
      </c>
      <c r="AP71">
        <v>3.7</v>
      </c>
      <c r="AQ71">
        <v>0.13500000000000001</v>
      </c>
      <c r="AR71">
        <v>0.109</v>
      </c>
      <c r="AS71">
        <v>6.7000000000000004E-2</v>
      </c>
      <c r="AT71">
        <v>2.5999999999999999E-2</v>
      </c>
    </row>
    <row r="72" spans="1:46" x14ac:dyDescent="0.2">
      <c r="A72" t="s">
        <v>302</v>
      </c>
      <c r="B72" s="97">
        <v>74</v>
      </c>
      <c r="C72" t="s">
        <v>686</v>
      </c>
      <c r="D72" t="s">
        <v>762</v>
      </c>
      <c r="E72" s="22" t="s">
        <v>355</v>
      </c>
      <c r="F72">
        <v>1.61</v>
      </c>
      <c r="G72">
        <v>3160</v>
      </c>
      <c r="H72" s="35">
        <v>68200</v>
      </c>
      <c r="I72" s="35">
        <v>37000</v>
      </c>
      <c r="J72" s="35">
        <v>196900</v>
      </c>
      <c r="L72" s="35">
        <v>149300</v>
      </c>
      <c r="M72">
        <v>112.2</v>
      </c>
      <c r="N72">
        <v>14340</v>
      </c>
      <c r="O72">
        <v>293</v>
      </c>
      <c r="P72">
        <v>2980</v>
      </c>
      <c r="Q72">
        <v>746</v>
      </c>
      <c r="R72">
        <v>30.45</v>
      </c>
      <c r="S72">
        <v>149.9</v>
      </c>
      <c r="T72">
        <v>13.24</v>
      </c>
      <c r="V72">
        <v>116</v>
      </c>
      <c r="W72">
        <v>15.89</v>
      </c>
      <c r="X72">
        <v>105.7</v>
      </c>
      <c r="Y72">
        <v>0.73599999999999999</v>
      </c>
      <c r="Z72">
        <v>4.8000000000000001E-2</v>
      </c>
      <c r="AB72">
        <v>7.72</v>
      </c>
      <c r="AC72">
        <v>24.3</v>
      </c>
      <c r="AD72">
        <v>4.0999999999999996</v>
      </c>
      <c r="AE72">
        <v>22</v>
      </c>
      <c r="AF72">
        <v>5.64</v>
      </c>
      <c r="AG72">
        <v>1.82</v>
      </c>
      <c r="AH72">
        <v>5.43</v>
      </c>
      <c r="AI72">
        <v>0.73299999999999998</v>
      </c>
      <c r="AJ72">
        <v>3.8</v>
      </c>
      <c r="AK72">
        <v>0.627</v>
      </c>
      <c r="AL72">
        <v>1.48</v>
      </c>
      <c r="AM72">
        <v>0.17</v>
      </c>
      <c r="AN72">
        <v>0.92</v>
      </c>
      <c r="AO72">
        <v>0.13100000000000001</v>
      </c>
      <c r="AP72">
        <v>4.7</v>
      </c>
      <c r="AQ72">
        <v>0.18</v>
      </c>
      <c r="AR72">
        <v>9.7000000000000003E-2</v>
      </c>
      <c r="AS72">
        <v>0.111</v>
      </c>
    </row>
    <row r="73" spans="1:46" x14ac:dyDescent="0.2">
      <c r="A73" t="s">
        <v>302</v>
      </c>
      <c r="B73" s="97">
        <v>74</v>
      </c>
      <c r="C73" t="s">
        <v>686</v>
      </c>
      <c r="D73" t="s">
        <v>727</v>
      </c>
      <c r="E73" s="22" t="s">
        <v>98</v>
      </c>
      <c r="F73">
        <v>1.18</v>
      </c>
      <c r="G73">
        <v>4500</v>
      </c>
      <c r="H73" s="35">
        <v>76300</v>
      </c>
      <c r="I73" s="35">
        <v>32200</v>
      </c>
      <c r="J73" s="35">
        <v>219500</v>
      </c>
      <c r="L73" s="35">
        <v>155600</v>
      </c>
      <c r="M73">
        <v>75.5</v>
      </c>
      <c r="N73">
        <v>12300</v>
      </c>
      <c r="O73">
        <v>257</v>
      </c>
      <c r="P73">
        <v>439</v>
      </c>
      <c r="Q73">
        <v>1235</v>
      </c>
      <c r="R73">
        <v>31.1</v>
      </c>
      <c r="S73">
        <v>74.5</v>
      </c>
      <c r="T73">
        <v>12.08</v>
      </c>
      <c r="V73">
        <v>188</v>
      </c>
      <c r="W73">
        <v>23.1</v>
      </c>
      <c r="X73">
        <v>154.80000000000001</v>
      </c>
      <c r="Y73">
        <v>1.25</v>
      </c>
      <c r="Z73">
        <v>6.0999999999999999E-2</v>
      </c>
      <c r="AB73">
        <v>13.8</v>
      </c>
      <c r="AC73">
        <v>43</v>
      </c>
      <c r="AD73">
        <v>6.89</v>
      </c>
      <c r="AE73">
        <v>35.299999999999997</v>
      </c>
      <c r="AF73">
        <v>9.2100000000000009</v>
      </c>
      <c r="AG73">
        <v>2.88</v>
      </c>
      <c r="AH73">
        <v>8.4</v>
      </c>
      <c r="AI73">
        <v>1.0660000000000001</v>
      </c>
      <c r="AJ73">
        <v>6.09</v>
      </c>
      <c r="AK73">
        <v>0.97799999999999998</v>
      </c>
      <c r="AL73">
        <v>2.0299999999999998</v>
      </c>
      <c r="AM73">
        <v>0.29399999999999998</v>
      </c>
      <c r="AN73">
        <v>1.61</v>
      </c>
      <c r="AO73">
        <v>0.182</v>
      </c>
      <c r="AP73">
        <v>5.68</v>
      </c>
      <c r="AQ73">
        <v>0.25600000000000001</v>
      </c>
      <c r="AR73">
        <v>0.106</v>
      </c>
      <c r="AS73">
        <v>9.9000000000000005E-2</v>
      </c>
    </row>
    <row r="74" spans="1:46" x14ac:dyDescent="0.2">
      <c r="A74" t="s">
        <v>302</v>
      </c>
      <c r="B74" s="97">
        <v>74</v>
      </c>
      <c r="C74" t="s">
        <v>686</v>
      </c>
      <c r="D74" t="s">
        <v>763</v>
      </c>
      <c r="E74" s="22" t="s">
        <v>355</v>
      </c>
      <c r="F74">
        <v>1.28</v>
      </c>
      <c r="G74">
        <v>2580</v>
      </c>
      <c r="H74" s="35">
        <v>72500</v>
      </c>
      <c r="I74">
        <v>22790</v>
      </c>
      <c r="J74" s="35">
        <v>199700</v>
      </c>
      <c r="L74" s="35">
        <v>139100</v>
      </c>
      <c r="M74">
        <v>94.2</v>
      </c>
      <c r="N74">
        <v>8400</v>
      </c>
      <c r="O74">
        <v>203</v>
      </c>
      <c r="P74">
        <v>1802</v>
      </c>
      <c r="Q74">
        <v>719</v>
      </c>
      <c r="R74">
        <v>29.54</v>
      </c>
      <c r="S74">
        <v>141.30000000000001</v>
      </c>
      <c r="T74">
        <v>8.09</v>
      </c>
      <c r="V74">
        <v>97</v>
      </c>
      <c r="W74">
        <v>11.51</v>
      </c>
      <c r="X74">
        <v>59.2</v>
      </c>
      <c r="Y74">
        <v>0.307</v>
      </c>
      <c r="Z74">
        <v>5.3999999999999999E-2</v>
      </c>
      <c r="AB74">
        <v>4.84</v>
      </c>
      <c r="AC74">
        <v>16.100000000000001</v>
      </c>
      <c r="AD74">
        <v>2.66</v>
      </c>
      <c r="AE74">
        <v>15.5</v>
      </c>
      <c r="AF74">
        <v>3.84</v>
      </c>
      <c r="AG74">
        <v>1.321</v>
      </c>
      <c r="AH74">
        <v>4.37</v>
      </c>
      <c r="AI74">
        <v>0.56200000000000006</v>
      </c>
      <c r="AJ74">
        <v>2.79</v>
      </c>
      <c r="AK74">
        <v>0.49399999999999999</v>
      </c>
      <c r="AL74">
        <v>0.95</v>
      </c>
      <c r="AM74">
        <v>0.13400000000000001</v>
      </c>
      <c r="AN74">
        <v>0.73</v>
      </c>
      <c r="AO74">
        <v>9.8000000000000004E-2</v>
      </c>
      <c r="AP74">
        <v>2.82</v>
      </c>
      <c r="AQ74">
        <v>5.8999999999999997E-2</v>
      </c>
      <c r="AR74">
        <v>9.9000000000000005E-2</v>
      </c>
      <c r="AS74">
        <v>4.2999999999999997E-2</v>
      </c>
    </row>
    <row r="75" spans="1:46" x14ac:dyDescent="0.2">
      <c r="A75" t="s">
        <v>302</v>
      </c>
      <c r="B75" s="97">
        <v>74</v>
      </c>
      <c r="C75" t="s">
        <v>686</v>
      </c>
      <c r="D75" t="s">
        <v>728</v>
      </c>
      <c r="E75" s="22" t="s">
        <v>98</v>
      </c>
      <c r="F75">
        <v>0.67</v>
      </c>
      <c r="G75">
        <v>3570</v>
      </c>
      <c r="H75" s="35">
        <v>74700</v>
      </c>
      <c r="I75" s="35">
        <v>41700</v>
      </c>
      <c r="J75" s="35">
        <v>219700</v>
      </c>
      <c r="L75" s="35">
        <v>165100</v>
      </c>
      <c r="M75">
        <v>117.3</v>
      </c>
      <c r="N75">
        <v>15900</v>
      </c>
      <c r="O75">
        <v>327</v>
      </c>
      <c r="P75">
        <v>1654</v>
      </c>
      <c r="Q75">
        <v>859</v>
      </c>
      <c r="R75">
        <v>34.200000000000003</v>
      </c>
      <c r="S75">
        <v>139.4</v>
      </c>
      <c r="T75">
        <v>13.69</v>
      </c>
      <c r="V75">
        <v>129.1</v>
      </c>
      <c r="W75">
        <v>18.899999999999999</v>
      </c>
      <c r="X75">
        <v>125.5</v>
      </c>
      <c r="Y75">
        <v>0.83199999999999996</v>
      </c>
      <c r="Z75">
        <v>6.4000000000000001E-2</v>
      </c>
      <c r="AB75">
        <v>9.01</v>
      </c>
      <c r="AC75">
        <v>28.9</v>
      </c>
      <c r="AD75">
        <v>4.91</v>
      </c>
      <c r="AE75">
        <v>27.2</v>
      </c>
      <c r="AF75">
        <v>7.19</v>
      </c>
      <c r="AG75">
        <v>2.37</v>
      </c>
      <c r="AH75">
        <v>6.98</v>
      </c>
      <c r="AI75">
        <v>0.94499999999999995</v>
      </c>
      <c r="AJ75">
        <v>4.32</v>
      </c>
      <c r="AK75">
        <v>0.78</v>
      </c>
      <c r="AL75">
        <v>1.69</v>
      </c>
      <c r="AM75">
        <v>0.186</v>
      </c>
      <c r="AN75">
        <v>0.98</v>
      </c>
      <c r="AO75">
        <v>0.16</v>
      </c>
      <c r="AP75">
        <v>5.8</v>
      </c>
      <c r="AQ75">
        <v>0.19500000000000001</v>
      </c>
      <c r="AS75">
        <v>0.11</v>
      </c>
    </row>
    <row r="76" spans="1:46" x14ac:dyDescent="0.2">
      <c r="A76" t="s">
        <v>302</v>
      </c>
      <c r="B76" s="97">
        <v>74</v>
      </c>
      <c r="C76" t="s">
        <v>686</v>
      </c>
      <c r="D76" t="s">
        <v>764</v>
      </c>
      <c r="E76" s="22" t="s">
        <v>355</v>
      </c>
      <c r="F76">
        <v>0.69</v>
      </c>
      <c r="G76">
        <v>2670</v>
      </c>
      <c r="H76" s="35">
        <v>70900</v>
      </c>
      <c r="I76">
        <v>24950</v>
      </c>
      <c r="J76" s="35">
        <v>198900</v>
      </c>
      <c r="L76" s="35">
        <v>140100</v>
      </c>
      <c r="M76">
        <v>97.3</v>
      </c>
      <c r="N76">
        <v>9550</v>
      </c>
      <c r="O76">
        <v>224</v>
      </c>
      <c r="P76">
        <v>1970</v>
      </c>
      <c r="Q76">
        <v>733</v>
      </c>
      <c r="R76">
        <v>29.47</v>
      </c>
      <c r="S76">
        <v>140.6</v>
      </c>
      <c r="T76">
        <v>8.0399999999999991</v>
      </c>
      <c r="V76">
        <v>100.5</v>
      </c>
      <c r="W76">
        <v>12.78</v>
      </c>
      <c r="X76">
        <v>68.7</v>
      </c>
      <c r="Y76">
        <v>0.33</v>
      </c>
      <c r="Z76">
        <v>3.4000000000000002E-2</v>
      </c>
      <c r="AB76">
        <v>5.27</v>
      </c>
      <c r="AC76">
        <v>17.8</v>
      </c>
      <c r="AD76">
        <v>2.95</v>
      </c>
      <c r="AE76">
        <v>17.8</v>
      </c>
      <c r="AF76">
        <v>4.63</v>
      </c>
      <c r="AG76">
        <v>1.63</v>
      </c>
      <c r="AH76">
        <v>4.9400000000000004</v>
      </c>
      <c r="AI76">
        <v>0.626</v>
      </c>
      <c r="AJ76">
        <v>3.07</v>
      </c>
      <c r="AK76">
        <v>0.58199999999999996</v>
      </c>
      <c r="AL76">
        <v>1.1100000000000001</v>
      </c>
      <c r="AM76">
        <v>0.128</v>
      </c>
      <c r="AN76">
        <v>0.89</v>
      </c>
      <c r="AO76">
        <v>9.8000000000000004E-2</v>
      </c>
      <c r="AP76">
        <v>3.09</v>
      </c>
      <c r="AQ76">
        <v>7.5999999999999998E-2</v>
      </c>
      <c r="AR76">
        <v>4.3999999999999997E-2</v>
      </c>
      <c r="AS76">
        <v>5.2999999999999999E-2</v>
      </c>
    </row>
    <row r="77" spans="1:46" x14ac:dyDescent="0.2">
      <c r="A77" t="s">
        <v>318</v>
      </c>
      <c r="B77" s="97">
        <v>79</v>
      </c>
      <c r="C77" t="s">
        <v>674</v>
      </c>
      <c r="D77" t="s">
        <v>729</v>
      </c>
      <c r="E77" s="22" t="s">
        <v>98</v>
      </c>
      <c r="F77">
        <v>0.84</v>
      </c>
      <c r="G77">
        <v>3060</v>
      </c>
      <c r="H77" s="35">
        <v>76500</v>
      </c>
      <c r="I77">
        <v>30810</v>
      </c>
      <c r="J77" s="35">
        <v>215700</v>
      </c>
      <c r="L77" s="35">
        <v>154000</v>
      </c>
      <c r="M77">
        <v>107.3</v>
      </c>
      <c r="N77">
        <v>11110</v>
      </c>
      <c r="O77">
        <v>257</v>
      </c>
      <c r="P77">
        <v>2340</v>
      </c>
      <c r="Q77">
        <v>761</v>
      </c>
      <c r="R77">
        <v>32.69</v>
      </c>
      <c r="S77">
        <v>158</v>
      </c>
      <c r="T77">
        <v>10.97</v>
      </c>
      <c r="V77">
        <v>114.6</v>
      </c>
      <c r="W77">
        <v>14.06</v>
      </c>
      <c r="X77">
        <v>80.5</v>
      </c>
      <c r="Y77">
        <v>0.45700000000000002</v>
      </c>
      <c r="AB77">
        <v>6.31</v>
      </c>
      <c r="AC77">
        <v>20.91</v>
      </c>
      <c r="AD77">
        <v>3.37</v>
      </c>
      <c r="AE77">
        <v>19.899999999999999</v>
      </c>
      <c r="AF77">
        <v>5.38</v>
      </c>
      <c r="AG77">
        <v>1.68</v>
      </c>
      <c r="AH77">
        <v>5.44</v>
      </c>
      <c r="AI77">
        <v>0.67600000000000005</v>
      </c>
      <c r="AJ77">
        <v>3.42</v>
      </c>
      <c r="AK77">
        <v>0.59099999999999997</v>
      </c>
      <c r="AL77">
        <v>1.29</v>
      </c>
      <c r="AM77">
        <v>0.123</v>
      </c>
      <c r="AN77">
        <v>0.91</v>
      </c>
      <c r="AO77">
        <v>0.126</v>
      </c>
      <c r="AP77">
        <v>3.35</v>
      </c>
      <c r="AQ77">
        <v>9.1999999999999998E-2</v>
      </c>
    </row>
    <row r="78" spans="1:46" x14ac:dyDescent="0.2">
      <c r="A78" t="s">
        <v>318</v>
      </c>
      <c r="B78" s="97">
        <v>79</v>
      </c>
      <c r="C78" t="s">
        <v>674</v>
      </c>
      <c r="D78" t="s">
        <v>765</v>
      </c>
      <c r="E78" s="22" t="s">
        <v>355</v>
      </c>
      <c r="F78">
        <v>0.69</v>
      </c>
      <c r="G78">
        <v>3260</v>
      </c>
      <c r="H78" s="35">
        <v>71800</v>
      </c>
      <c r="I78" s="35">
        <v>31700</v>
      </c>
      <c r="J78" s="35">
        <v>196800</v>
      </c>
      <c r="K78">
        <v>13.8</v>
      </c>
      <c r="L78" s="35">
        <v>140500</v>
      </c>
      <c r="M78">
        <v>94.9</v>
      </c>
      <c r="N78">
        <v>11740</v>
      </c>
      <c r="O78">
        <v>249</v>
      </c>
      <c r="P78">
        <v>2390</v>
      </c>
      <c r="Q78">
        <v>804</v>
      </c>
      <c r="R78">
        <v>31.4</v>
      </c>
      <c r="S78">
        <v>144.69999999999999</v>
      </c>
      <c r="T78">
        <v>11.25</v>
      </c>
      <c r="V78">
        <v>114.7</v>
      </c>
      <c r="W78">
        <v>15.25</v>
      </c>
      <c r="X78">
        <v>97.7</v>
      </c>
      <c r="Y78">
        <v>0.73599999999999999</v>
      </c>
      <c r="AA78">
        <v>0.88</v>
      </c>
      <c r="AB78">
        <v>7.62</v>
      </c>
      <c r="AC78">
        <v>24.05</v>
      </c>
      <c r="AD78">
        <v>4.09</v>
      </c>
      <c r="AE78">
        <v>22.3</v>
      </c>
      <c r="AF78">
        <v>5.49</v>
      </c>
      <c r="AG78">
        <v>1.88</v>
      </c>
      <c r="AH78">
        <v>5.38</v>
      </c>
      <c r="AI78">
        <v>0.752</v>
      </c>
      <c r="AJ78">
        <v>4.0199999999999996</v>
      </c>
      <c r="AK78">
        <v>0.61299999999999999</v>
      </c>
      <c r="AL78">
        <v>1.39</v>
      </c>
      <c r="AM78">
        <v>0.15</v>
      </c>
      <c r="AN78">
        <v>0.92</v>
      </c>
      <c r="AO78">
        <v>0.14099999999999999</v>
      </c>
      <c r="AP78">
        <v>4.34</v>
      </c>
      <c r="AQ78">
        <v>0.16500000000000001</v>
      </c>
    </row>
    <row r="79" spans="1:46" x14ac:dyDescent="0.2">
      <c r="A79" t="s">
        <v>318</v>
      </c>
      <c r="B79" s="97">
        <v>79</v>
      </c>
      <c r="C79" t="s">
        <v>674</v>
      </c>
      <c r="D79" t="s">
        <v>730</v>
      </c>
      <c r="E79" s="22" t="s">
        <v>98</v>
      </c>
      <c r="F79">
        <v>5.95</v>
      </c>
      <c r="G79">
        <v>3750</v>
      </c>
      <c r="H79" s="35">
        <v>75100</v>
      </c>
      <c r="I79" s="35">
        <v>35400</v>
      </c>
      <c r="J79" s="35">
        <v>214900</v>
      </c>
      <c r="K79">
        <v>82</v>
      </c>
      <c r="L79" s="35">
        <v>157800</v>
      </c>
      <c r="M79">
        <v>85.9</v>
      </c>
      <c r="N79">
        <v>14660</v>
      </c>
      <c r="O79">
        <v>295</v>
      </c>
      <c r="P79">
        <v>783</v>
      </c>
      <c r="Q79">
        <v>1026</v>
      </c>
      <c r="R79">
        <v>34.4</v>
      </c>
      <c r="S79">
        <v>119.1</v>
      </c>
      <c r="T79">
        <v>13.11</v>
      </c>
      <c r="U79">
        <v>0.25</v>
      </c>
      <c r="V79">
        <v>152</v>
      </c>
      <c r="W79">
        <v>21.2</v>
      </c>
      <c r="X79">
        <v>144.4</v>
      </c>
      <c r="Y79">
        <v>1.52</v>
      </c>
      <c r="AA79">
        <v>2.15</v>
      </c>
      <c r="AB79">
        <v>11.68</v>
      </c>
      <c r="AC79">
        <v>35.799999999999997</v>
      </c>
      <c r="AD79">
        <v>5.73</v>
      </c>
      <c r="AE79">
        <v>31.3</v>
      </c>
      <c r="AF79">
        <v>7.66</v>
      </c>
      <c r="AG79">
        <v>2.7</v>
      </c>
      <c r="AH79">
        <v>7.57</v>
      </c>
      <c r="AI79">
        <v>1.0309999999999999</v>
      </c>
      <c r="AJ79">
        <v>5.39</v>
      </c>
      <c r="AK79">
        <v>0.81499999999999995</v>
      </c>
      <c r="AL79">
        <v>2.13</v>
      </c>
      <c r="AM79">
        <v>0.23300000000000001</v>
      </c>
      <c r="AN79">
        <v>1.36</v>
      </c>
      <c r="AO79">
        <v>0.19800000000000001</v>
      </c>
      <c r="AP79">
        <v>5.75</v>
      </c>
      <c r="AQ79">
        <v>0.27</v>
      </c>
    </row>
    <row r="80" spans="1:46" x14ac:dyDescent="0.2">
      <c r="A80" t="s">
        <v>318</v>
      </c>
      <c r="B80" s="97">
        <v>79</v>
      </c>
      <c r="C80" t="s">
        <v>674</v>
      </c>
      <c r="D80" t="s">
        <v>731</v>
      </c>
      <c r="E80" s="22" t="s">
        <v>98</v>
      </c>
      <c r="F80">
        <v>3.24</v>
      </c>
      <c r="G80">
        <v>4850</v>
      </c>
      <c r="H80" s="35">
        <v>73300</v>
      </c>
      <c r="I80" s="35">
        <v>36100</v>
      </c>
      <c r="J80" s="35">
        <v>214200</v>
      </c>
      <c r="K80">
        <v>921</v>
      </c>
      <c r="L80" s="35">
        <v>155300</v>
      </c>
      <c r="M80">
        <v>97.8</v>
      </c>
      <c r="N80">
        <v>15830</v>
      </c>
      <c r="O80">
        <v>284</v>
      </c>
      <c r="P80">
        <v>1628</v>
      </c>
      <c r="Q80">
        <v>837</v>
      </c>
      <c r="R80">
        <v>33.75</v>
      </c>
      <c r="S80">
        <v>133.9</v>
      </c>
      <c r="T80">
        <v>13.46</v>
      </c>
      <c r="U80">
        <v>2.19</v>
      </c>
      <c r="V80">
        <v>158</v>
      </c>
      <c r="W80">
        <v>28.6</v>
      </c>
      <c r="X80">
        <v>161.19999999999999</v>
      </c>
      <c r="Y80">
        <v>7.65</v>
      </c>
      <c r="AA80">
        <v>29.3</v>
      </c>
      <c r="AB80">
        <v>17.399999999999999</v>
      </c>
      <c r="AC80">
        <v>54.1</v>
      </c>
      <c r="AD80">
        <v>8.59</v>
      </c>
      <c r="AE80">
        <v>45.8</v>
      </c>
      <c r="AF80">
        <v>10.78</v>
      </c>
      <c r="AG80">
        <v>3.32</v>
      </c>
      <c r="AH80">
        <v>10.32</v>
      </c>
      <c r="AI80">
        <v>1.3819999999999999</v>
      </c>
      <c r="AJ80">
        <v>6.95</v>
      </c>
      <c r="AK80">
        <v>1.23</v>
      </c>
      <c r="AL80">
        <v>2.64</v>
      </c>
      <c r="AM80">
        <v>0.33800000000000002</v>
      </c>
      <c r="AN80">
        <v>1.74</v>
      </c>
      <c r="AO80">
        <v>0.23</v>
      </c>
      <c r="AP80">
        <v>8.1199999999999992</v>
      </c>
      <c r="AQ80">
        <v>1.0309999999999999</v>
      </c>
    </row>
    <row r="81" spans="1:43" x14ac:dyDescent="0.2">
      <c r="A81" t="s">
        <v>318</v>
      </c>
      <c r="B81" s="97">
        <v>79</v>
      </c>
      <c r="C81" t="s">
        <v>674</v>
      </c>
      <c r="D81" t="s">
        <v>732</v>
      </c>
      <c r="E81" s="22" t="s">
        <v>98</v>
      </c>
      <c r="F81">
        <v>1.26</v>
      </c>
      <c r="G81">
        <v>5040</v>
      </c>
      <c r="H81" s="35">
        <v>72800</v>
      </c>
      <c r="I81" s="35">
        <v>42000</v>
      </c>
      <c r="J81" s="35">
        <v>214800</v>
      </c>
      <c r="L81" s="35">
        <v>162600</v>
      </c>
      <c r="M81">
        <v>70.099999999999994</v>
      </c>
      <c r="N81">
        <v>16500</v>
      </c>
      <c r="O81">
        <v>290</v>
      </c>
      <c r="P81">
        <v>41.9</v>
      </c>
      <c r="Q81">
        <v>1073</v>
      </c>
      <c r="R81">
        <v>27.17</v>
      </c>
      <c r="S81">
        <v>23.3</v>
      </c>
      <c r="T81">
        <v>14.74</v>
      </c>
      <c r="V81">
        <v>196</v>
      </c>
      <c r="W81">
        <v>21.7</v>
      </c>
      <c r="X81">
        <v>147</v>
      </c>
      <c r="Y81">
        <v>1.163</v>
      </c>
      <c r="AB81">
        <v>12.6</v>
      </c>
      <c r="AC81">
        <v>39.9</v>
      </c>
      <c r="AD81">
        <v>6.82</v>
      </c>
      <c r="AE81">
        <v>35.9</v>
      </c>
      <c r="AF81">
        <v>9.2200000000000006</v>
      </c>
      <c r="AG81">
        <v>2.72</v>
      </c>
      <c r="AH81">
        <v>8.07</v>
      </c>
      <c r="AI81">
        <v>1.0920000000000001</v>
      </c>
      <c r="AJ81">
        <v>5.13</v>
      </c>
      <c r="AK81">
        <v>0.84899999999999998</v>
      </c>
      <c r="AL81">
        <v>1.93</v>
      </c>
      <c r="AM81">
        <v>0.23899999999999999</v>
      </c>
      <c r="AN81">
        <v>1.23</v>
      </c>
      <c r="AO81">
        <v>0.17199999999999999</v>
      </c>
      <c r="AP81">
        <v>6.13</v>
      </c>
      <c r="AQ81">
        <v>0.28999999999999998</v>
      </c>
    </row>
    <row r="82" spans="1:43" x14ac:dyDescent="0.2">
      <c r="A82" t="s">
        <v>318</v>
      </c>
      <c r="B82" s="97">
        <v>79</v>
      </c>
      <c r="C82" t="s">
        <v>674</v>
      </c>
      <c r="D82" t="s">
        <v>766</v>
      </c>
      <c r="E82" s="22" t="s">
        <v>355</v>
      </c>
      <c r="F82">
        <v>2.0299999999999998</v>
      </c>
      <c r="G82">
        <v>5410</v>
      </c>
      <c r="H82" s="35">
        <v>64400</v>
      </c>
      <c r="I82" s="35">
        <v>40700</v>
      </c>
      <c r="J82" s="35">
        <v>198700</v>
      </c>
      <c r="L82" s="35">
        <v>149400</v>
      </c>
      <c r="M82">
        <v>59.6</v>
      </c>
      <c r="N82">
        <v>15260</v>
      </c>
      <c r="O82">
        <v>262</v>
      </c>
      <c r="P82">
        <v>80.8</v>
      </c>
      <c r="Q82">
        <v>1252</v>
      </c>
      <c r="R82">
        <v>23.22</v>
      </c>
      <c r="S82">
        <v>18.73</v>
      </c>
      <c r="T82">
        <v>15.34</v>
      </c>
      <c r="V82">
        <v>186</v>
      </c>
      <c r="W82">
        <v>23</v>
      </c>
      <c r="X82">
        <v>199</v>
      </c>
      <c r="Y82">
        <v>1.51</v>
      </c>
      <c r="AB82">
        <v>13.12</v>
      </c>
      <c r="AC82">
        <v>42.1</v>
      </c>
      <c r="AD82">
        <v>6.65</v>
      </c>
      <c r="AE82">
        <v>35.6</v>
      </c>
      <c r="AF82">
        <v>9.1</v>
      </c>
      <c r="AG82">
        <v>2.93</v>
      </c>
      <c r="AH82">
        <v>8.2100000000000009</v>
      </c>
      <c r="AI82">
        <v>1.1619999999999999</v>
      </c>
      <c r="AJ82">
        <v>5.88</v>
      </c>
      <c r="AK82">
        <v>0.99</v>
      </c>
      <c r="AL82">
        <v>2.17</v>
      </c>
      <c r="AM82">
        <v>0.249</v>
      </c>
      <c r="AN82">
        <v>1.61</v>
      </c>
      <c r="AO82">
        <v>0.23699999999999999</v>
      </c>
      <c r="AP82">
        <v>6.84</v>
      </c>
      <c r="AQ82">
        <v>0.27800000000000002</v>
      </c>
    </row>
    <row r="83" spans="1:43" x14ac:dyDescent="0.2">
      <c r="A83" t="s">
        <v>318</v>
      </c>
      <c r="B83" s="97">
        <v>79</v>
      </c>
      <c r="C83" t="s">
        <v>674</v>
      </c>
      <c r="D83" t="s">
        <v>733</v>
      </c>
      <c r="E83" s="22" t="s">
        <v>98</v>
      </c>
      <c r="F83">
        <v>1.23</v>
      </c>
      <c r="G83">
        <v>8310</v>
      </c>
      <c r="H83" s="35">
        <v>59700</v>
      </c>
      <c r="I83" s="35">
        <v>30700</v>
      </c>
      <c r="J83" s="35">
        <v>216100</v>
      </c>
      <c r="K83">
        <v>19.5</v>
      </c>
      <c r="L83" s="35">
        <v>152000</v>
      </c>
      <c r="M83">
        <v>30.2</v>
      </c>
      <c r="N83">
        <v>9930</v>
      </c>
      <c r="O83">
        <v>247</v>
      </c>
      <c r="P83">
        <v>17.3</v>
      </c>
      <c r="Q83">
        <v>3068</v>
      </c>
      <c r="R83">
        <v>22.07</v>
      </c>
      <c r="S83">
        <v>10.33</v>
      </c>
      <c r="T83">
        <v>18.010000000000002</v>
      </c>
      <c r="V83">
        <v>272</v>
      </c>
      <c r="W83">
        <v>27.5</v>
      </c>
      <c r="X83">
        <v>521</v>
      </c>
      <c r="Y83">
        <v>3.92</v>
      </c>
      <c r="AB83">
        <v>36.6</v>
      </c>
      <c r="AC83">
        <v>89.6</v>
      </c>
      <c r="AD83">
        <v>11.4</v>
      </c>
      <c r="AE83">
        <v>49.2</v>
      </c>
      <c r="AF83">
        <v>9.1300000000000008</v>
      </c>
      <c r="AG83">
        <v>2.68</v>
      </c>
      <c r="AH83">
        <v>8.07</v>
      </c>
      <c r="AI83">
        <v>1.0740000000000001</v>
      </c>
      <c r="AJ83">
        <v>5.96</v>
      </c>
      <c r="AK83">
        <v>1.113</v>
      </c>
      <c r="AL83">
        <v>2.77</v>
      </c>
      <c r="AM83">
        <v>0.42499999999999999</v>
      </c>
      <c r="AN83">
        <v>2.85</v>
      </c>
      <c r="AO83">
        <v>0.52400000000000002</v>
      </c>
      <c r="AP83">
        <v>13.9</v>
      </c>
      <c r="AQ83">
        <v>0.60199999999999998</v>
      </c>
    </row>
    <row r="84" spans="1:43" x14ac:dyDescent="0.2">
      <c r="A84" t="s">
        <v>318</v>
      </c>
      <c r="B84" s="97">
        <v>79</v>
      </c>
      <c r="C84" t="s">
        <v>674</v>
      </c>
      <c r="D84" t="s">
        <v>734</v>
      </c>
      <c r="E84" s="22" t="s">
        <v>98</v>
      </c>
      <c r="F84">
        <v>2.63</v>
      </c>
      <c r="G84">
        <v>5210</v>
      </c>
      <c r="H84" s="35">
        <v>71600</v>
      </c>
      <c r="I84" s="35">
        <v>40300</v>
      </c>
      <c r="J84" s="35">
        <v>215200</v>
      </c>
      <c r="K84">
        <v>154</v>
      </c>
      <c r="L84" s="35">
        <v>159700</v>
      </c>
      <c r="M84">
        <v>66.8</v>
      </c>
      <c r="N84">
        <v>14980</v>
      </c>
      <c r="O84">
        <v>258</v>
      </c>
      <c r="P84">
        <v>621</v>
      </c>
      <c r="Q84">
        <v>1460</v>
      </c>
      <c r="R84">
        <v>26.6</v>
      </c>
      <c r="S84">
        <v>57.7</v>
      </c>
      <c r="T84">
        <v>15.21</v>
      </c>
      <c r="U84">
        <v>0.34</v>
      </c>
      <c r="V84">
        <v>208</v>
      </c>
      <c r="W84">
        <v>28.7</v>
      </c>
      <c r="X84">
        <v>232</v>
      </c>
      <c r="Y84">
        <v>2.54</v>
      </c>
      <c r="AA84">
        <v>5.3</v>
      </c>
      <c r="AB84">
        <v>18.45</v>
      </c>
      <c r="AC84">
        <v>57</v>
      </c>
      <c r="AD84">
        <v>8.93</v>
      </c>
      <c r="AE84">
        <v>46.1</v>
      </c>
      <c r="AF84">
        <v>10.7</v>
      </c>
      <c r="AG84">
        <v>3.3</v>
      </c>
      <c r="AH84">
        <v>9.67</v>
      </c>
      <c r="AI84">
        <v>1.266</v>
      </c>
      <c r="AJ84">
        <v>6.71</v>
      </c>
      <c r="AK84">
        <v>1.204</v>
      </c>
      <c r="AL84">
        <v>2.58</v>
      </c>
      <c r="AM84">
        <v>0.30199999999999999</v>
      </c>
      <c r="AN84">
        <v>1.91</v>
      </c>
      <c r="AO84">
        <v>0.29299999999999998</v>
      </c>
      <c r="AP84">
        <v>9.2899999999999991</v>
      </c>
      <c r="AQ84">
        <v>0.46100000000000002</v>
      </c>
    </row>
    <row r="85" spans="1:43" x14ac:dyDescent="0.2">
      <c r="A85" t="s">
        <v>318</v>
      </c>
      <c r="B85" s="97">
        <v>79</v>
      </c>
      <c r="C85" t="s">
        <v>674</v>
      </c>
      <c r="D85" t="s">
        <v>767</v>
      </c>
      <c r="E85" s="22" t="s">
        <v>355</v>
      </c>
      <c r="F85">
        <v>3.79</v>
      </c>
      <c r="G85">
        <v>3110</v>
      </c>
      <c r="H85" s="35">
        <v>70900</v>
      </c>
      <c r="I85" s="35">
        <v>30700</v>
      </c>
      <c r="J85" s="35">
        <v>198200</v>
      </c>
      <c r="K85">
        <v>29</v>
      </c>
      <c r="L85" s="35">
        <v>146200</v>
      </c>
      <c r="M85">
        <v>95.2</v>
      </c>
      <c r="N85">
        <v>12320</v>
      </c>
      <c r="O85">
        <v>267</v>
      </c>
      <c r="P85">
        <v>588</v>
      </c>
      <c r="Q85">
        <v>829</v>
      </c>
      <c r="R85">
        <v>31.93</v>
      </c>
      <c r="S85">
        <v>120.9</v>
      </c>
      <c r="T85">
        <v>10.17</v>
      </c>
      <c r="V85">
        <v>150</v>
      </c>
      <c r="W85">
        <v>17.399999999999999</v>
      </c>
      <c r="X85">
        <v>116.9</v>
      </c>
      <c r="Y85">
        <v>0.9</v>
      </c>
      <c r="AA85">
        <v>3.1</v>
      </c>
      <c r="AB85">
        <v>8.61</v>
      </c>
      <c r="AC85">
        <v>27.1</v>
      </c>
      <c r="AD85">
        <v>4.41</v>
      </c>
      <c r="AE85">
        <v>24.3</v>
      </c>
      <c r="AF85">
        <v>6.64</v>
      </c>
      <c r="AG85">
        <v>1.98</v>
      </c>
      <c r="AH85">
        <v>6.04</v>
      </c>
      <c r="AI85">
        <v>0.80800000000000005</v>
      </c>
      <c r="AJ85">
        <v>4.4000000000000004</v>
      </c>
      <c r="AK85">
        <v>0.69899999999999995</v>
      </c>
      <c r="AL85">
        <v>1.52</v>
      </c>
      <c r="AM85">
        <v>0.182</v>
      </c>
      <c r="AN85">
        <v>1.28</v>
      </c>
      <c r="AO85">
        <v>0.14399999999999999</v>
      </c>
      <c r="AP85">
        <v>4.8</v>
      </c>
      <c r="AQ85">
        <v>0.16800000000000001</v>
      </c>
    </row>
    <row r="86" spans="1:43" x14ac:dyDescent="0.2">
      <c r="A86" t="s">
        <v>318</v>
      </c>
      <c r="B86" s="97">
        <v>79</v>
      </c>
      <c r="C86" t="s">
        <v>674</v>
      </c>
      <c r="D86" t="s">
        <v>735</v>
      </c>
      <c r="E86" s="22" t="s">
        <v>98</v>
      </c>
      <c r="F86">
        <v>3.55</v>
      </c>
      <c r="G86">
        <v>7950</v>
      </c>
      <c r="H86" s="35">
        <v>62500</v>
      </c>
      <c r="I86" s="35">
        <v>40600</v>
      </c>
      <c r="J86" s="35">
        <v>216900</v>
      </c>
      <c r="L86" s="35">
        <v>160800</v>
      </c>
      <c r="M86">
        <v>50.8</v>
      </c>
      <c r="N86">
        <v>14470</v>
      </c>
      <c r="O86">
        <v>289</v>
      </c>
      <c r="P86">
        <v>22.5</v>
      </c>
      <c r="Q86">
        <v>2699</v>
      </c>
      <c r="R86">
        <v>27.7</v>
      </c>
      <c r="S86">
        <v>18.399999999999999</v>
      </c>
      <c r="T86">
        <v>21</v>
      </c>
      <c r="V86">
        <v>289</v>
      </c>
      <c r="W86">
        <v>27.7</v>
      </c>
      <c r="X86">
        <v>494</v>
      </c>
      <c r="Y86">
        <v>3.85</v>
      </c>
      <c r="AB86">
        <v>33.89</v>
      </c>
      <c r="AC86">
        <v>86.9</v>
      </c>
      <c r="AD86">
        <v>11.23</v>
      </c>
      <c r="AE86">
        <v>50.2</v>
      </c>
      <c r="AF86">
        <v>9.86</v>
      </c>
      <c r="AG86">
        <v>2.78</v>
      </c>
      <c r="AH86">
        <v>8.3800000000000008</v>
      </c>
      <c r="AI86">
        <v>1.101</v>
      </c>
      <c r="AJ86">
        <v>5.59</v>
      </c>
      <c r="AK86">
        <v>1.042</v>
      </c>
      <c r="AL86">
        <v>2.66</v>
      </c>
      <c r="AM86">
        <v>0.36199999999999999</v>
      </c>
      <c r="AN86">
        <v>2.59</v>
      </c>
      <c r="AO86">
        <v>0.42599999999999999</v>
      </c>
      <c r="AP86">
        <v>15.42</v>
      </c>
      <c r="AQ86">
        <v>0.53200000000000003</v>
      </c>
    </row>
    <row r="87" spans="1:43" x14ac:dyDescent="0.2">
      <c r="A87" t="s">
        <v>318</v>
      </c>
      <c r="B87" s="97">
        <v>79</v>
      </c>
      <c r="C87" t="s">
        <v>674</v>
      </c>
      <c r="D87" t="s">
        <v>768</v>
      </c>
      <c r="E87" s="22" t="s">
        <v>355</v>
      </c>
      <c r="F87">
        <v>2.97</v>
      </c>
      <c r="G87">
        <v>3340</v>
      </c>
      <c r="H87" s="35">
        <v>69400</v>
      </c>
      <c r="I87" s="35">
        <v>36800</v>
      </c>
      <c r="J87" s="35">
        <v>198000</v>
      </c>
      <c r="K87">
        <v>7.3</v>
      </c>
      <c r="L87" s="35">
        <v>146700</v>
      </c>
      <c r="M87">
        <v>97.9</v>
      </c>
      <c r="N87">
        <v>13630</v>
      </c>
      <c r="O87">
        <v>299</v>
      </c>
      <c r="P87">
        <v>706</v>
      </c>
      <c r="Q87">
        <v>783</v>
      </c>
      <c r="R87">
        <v>31.88</v>
      </c>
      <c r="S87">
        <v>129.5</v>
      </c>
      <c r="T87">
        <v>12.47</v>
      </c>
      <c r="V87">
        <v>133.30000000000001</v>
      </c>
      <c r="W87">
        <v>19.2</v>
      </c>
      <c r="X87">
        <v>118.7</v>
      </c>
      <c r="Y87">
        <v>0.75800000000000001</v>
      </c>
      <c r="AA87">
        <v>0.15</v>
      </c>
      <c r="AB87">
        <v>9.8000000000000007</v>
      </c>
      <c r="AC87">
        <v>30.8</v>
      </c>
      <c r="AD87">
        <v>5.03</v>
      </c>
      <c r="AE87">
        <v>28.3</v>
      </c>
      <c r="AF87">
        <v>7.52</v>
      </c>
      <c r="AG87">
        <v>2.34</v>
      </c>
      <c r="AH87">
        <v>6.81</v>
      </c>
      <c r="AI87">
        <v>0.89500000000000002</v>
      </c>
      <c r="AJ87">
        <v>4.5</v>
      </c>
      <c r="AK87">
        <v>0.80500000000000005</v>
      </c>
      <c r="AL87">
        <v>1.68</v>
      </c>
      <c r="AM87">
        <v>0.17799999999999999</v>
      </c>
      <c r="AN87">
        <v>1.28</v>
      </c>
      <c r="AO87">
        <v>0.14799999999999999</v>
      </c>
      <c r="AP87">
        <v>5.23</v>
      </c>
      <c r="AQ87">
        <v>0.19800000000000001</v>
      </c>
    </row>
    <row r="88" spans="1:43" x14ac:dyDescent="0.2">
      <c r="A88" t="s">
        <v>318</v>
      </c>
      <c r="B88" s="97">
        <v>79</v>
      </c>
      <c r="C88" t="s">
        <v>674</v>
      </c>
      <c r="D88" t="s">
        <v>736</v>
      </c>
      <c r="E88" s="22" t="s">
        <v>98</v>
      </c>
      <c r="F88">
        <v>2.93</v>
      </c>
      <c r="G88">
        <v>4970</v>
      </c>
      <c r="H88" s="35">
        <v>73100</v>
      </c>
      <c r="I88" s="35">
        <v>37100</v>
      </c>
      <c r="J88" s="35">
        <v>215500</v>
      </c>
      <c r="L88" s="35">
        <v>159500</v>
      </c>
      <c r="M88">
        <v>41.5</v>
      </c>
      <c r="N88">
        <v>14240</v>
      </c>
      <c r="O88">
        <v>229</v>
      </c>
      <c r="P88">
        <v>13.8</v>
      </c>
      <c r="Q88">
        <v>1303</v>
      </c>
      <c r="R88">
        <v>21.29</v>
      </c>
      <c r="S88">
        <v>15.54</v>
      </c>
      <c r="T88">
        <v>14.88</v>
      </c>
      <c r="V88">
        <v>183</v>
      </c>
      <c r="W88">
        <v>28</v>
      </c>
      <c r="X88">
        <v>204</v>
      </c>
      <c r="Y88">
        <v>1.68</v>
      </c>
      <c r="AB88">
        <v>15.21</v>
      </c>
      <c r="AC88">
        <v>46.4</v>
      </c>
      <c r="AD88">
        <v>7.42</v>
      </c>
      <c r="AE88">
        <v>41.8</v>
      </c>
      <c r="AF88">
        <v>10.88</v>
      </c>
      <c r="AG88">
        <v>3.68</v>
      </c>
      <c r="AH88">
        <v>9.48</v>
      </c>
      <c r="AI88">
        <v>1.3140000000000001</v>
      </c>
      <c r="AJ88">
        <v>7.45</v>
      </c>
      <c r="AK88">
        <v>1.1679999999999999</v>
      </c>
      <c r="AL88">
        <v>2.5499999999999998</v>
      </c>
      <c r="AM88">
        <v>0.30299999999999999</v>
      </c>
      <c r="AN88">
        <v>1.85</v>
      </c>
      <c r="AO88">
        <v>0.215</v>
      </c>
      <c r="AP88">
        <v>7.41</v>
      </c>
      <c r="AQ88">
        <v>0.33600000000000002</v>
      </c>
    </row>
    <row r="89" spans="1:43" x14ac:dyDescent="0.2">
      <c r="A89" t="s">
        <v>318</v>
      </c>
      <c r="B89" s="97">
        <v>79</v>
      </c>
      <c r="C89" t="s">
        <v>674</v>
      </c>
      <c r="D89" t="s">
        <v>769</v>
      </c>
      <c r="E89" s="22" t="s">
        <v>355</v>
      </c>
      <c r="F89">
        <v>1.84</v>
      </c>
      <c r="G89">
        <v>2980</v>
      </c>
      <c r="H89" s="35">
        <v>69400</v>
      </c>
      <c r="I89" s="35">
        <v>32400</v>
      </c>
      <c r="J89" s="35">
        <v>199500</v>
      </c>
      <c r="L89" s="35">
        <v>142100</v>
      </c>
      <c r="M89">
        <v>103.9</v>
      </c>
      <c r="N89">
        <v>12360</v>
      </c>
      <c r="O89">
        <v>256</v>
      </c>
      <c r="P89">
        <v>2200</v>
      </c>
      <c r="Q89">
        <v>723</v>
      </c>
      <c r="R89">
        <v>29.86</v>
      </c>
      <c r="S89">
        <v>140</v>
      </c>
      <c r="T89">
        <v>11.06</v>
      </c>
      <c r="V89">
        <v>112.6</v>
      </c>
      <c r="W89">
        <v>15.3</v>
      </c>
      <c r="X89">
        <v>95.4</v>
      </c>
      <c r="Y89">
        <v>0.68899999999999995</v>
      </c>
      <c r="AB89">
        <v>7.04</v>
      </c>
      <c r="AC89">
        <v>21.9</v>
      </c>
      <c r="AD89">
        <v>3.71</v>
      </c>
      <c r="AE89">
        <v>20.2</v>
      </c>
      <c r="AF89">
        <v>5.74</v>
      </c>
      <c r="AG89">
        <v>1.77</v>
      </c>
      <c r="AH89">
        <v>5.08</v>
      </c>
      <c r="AI89">
        <v>0.68300000000000005</v>
      </c>
      <c r="AJ89">
        <v>3.67</v>
      </c>
      <c r="AK89">
        <v>0.65700000000000003</v>
      </c>
      <c r="AL89">
        <v>1.39</v>
      </c>
      <c r="AM89">
        <v>0.17699999999999999</v>
      </c>
      <c r="AN89">
        <v>0.88</v>
      </c>
      <c r="AO89">
        <v>0.114</v>
      </c>
      <c r="AP89">
        <v>4.09</v>
      </c>
      <c r="AQ89">
        <v>0.16500000000000001</v>
      </c>
    </row>
    <row r="90" spans="1:43" x14ac:dyDescent="0.2">
      <c r="H90" s="35"/>
      <c r="I90" s="35"/>
      <c r="J90" s="35"/>
      <c r="L90" s="35"/>
    </row>
    <row r="91" spans="1:43" x14ac:dyDescent="0.2">
      <c r="H91" s="35"/>
      <c r="I91" s="35"/>
      <c r="J91" s="35"/>
      <c r="L91" s="35"/>
      <c r="N91" s="35"/>
    </row>
    <row r="92" spans="1:43" x14ac:dyDescent="0.2">
      <c r="H92" s="35"/>
      <c r="J92" s="35"/>
      <c r="L92" s="35"/>
    </row>
    <row r="93" spans="1:43" x14ac:dyDescent="0.2">
      <c r="H93" s="35"/>
      <c r="J93" s="35"/>
      <c r="L93" s="35"/>
    </row>
    <row r="94" spans="1:43" x14ac:dyDescent="0.2">
      <c r="H94" s="35"/>
      <c r="I94" s="35"/>
      <c r="J94" s="35"/>
      <c r="L94" s="35"/>
    </row>
    <row r="95" spans="1:43" x14ac:dyDescent="0.2">
      <c r="H95" s="35"/>
      <c r="J95" s="35"/>
      <c r="L95" s="35"/>
    </row>
    <row r="98" spans="8:14" x14ac:dyDescent="0.2">
      <c r="H98" s="35"/>
      <c r="J98" s="35"/>
      <c r="L98" s="35"/>
    </row>
    <row r="99" spans="8:14" x14ac:dyDescent="0.2">
      <c r="H99" s="35"/>
      <c r="I99" s="35"/>
      <c r="J99" s="35"/>
      <c r="L99" s="35"/>
      <c r="N99" s="35"/>
    </row>
    <row r="100" spans="8:14" x14ac:dyDescent="0.2">
      <c r="H100" s="35"/>
      <c r="J100" s="35"/>
      <c r="L100" s="35"/>
    </row>
    <row r="101" spans="8:14" x14ac:dyDescent="0.2">
      <c r="H101" s="35"/>
      <c r="I101" s="35"/>
      <c r="J101" s="35"/>
      <c r="L101" s="35"/>
    </row>
    <row r="102" spans="8:14" x14ac:dyDescent="0.2">
      <c r="H102" s="35"/>
      <c r="I102" s="35"/>
      <c r="J102" s="35"/>
      <c r="L102" s="35"/>
    </row>
    <row r="103" spans="8:14" x14ac:dyDescent="0.2">
      <c r="H103" s="35"/>
      <c r="I103" s="35"/>
      <c r="J103" s="35"/>
      <c r="L103" s="35"/>
    </row>
  </sheetData>
  <sortState xmlns:xlrd2="http://schemas.microsoft.com/office/spreadsheetml/2017/richdata2" ref="A4:AV103">
    <sortCondition ref="D4:D103"/>
  </sortState>
  <mergeCells count="2">
    <mergeCell ref="AX1:CU1"/>
    <mergeCell ref="B1:AU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B5F97-69E7-A74A-A941-C8BF6E0F3063}">
  <dimension ref="A1:CN730"/>
  <sheetViews>
    <sheetView zoomScale="110" zoomScaleNormal="110" workbookViewId="0">
      <selection sqref="A1:Q1"/>
    </sheetView>
  </sheetViews>
  <sheetFormatPr baseColWidth="10" defaultRowHeight="16" x14ac:dyDescent="0.2"/>
  <cols>
    <col min="2" max="2" width="24.5" customWidth="1"/>
    <col min="3" max="3" width="15.83203125" style="69" customWidth="1"/>
    <col min="4" max="4" width="9.5" customWidth="1"/>
    <col min="5" max="5" width="13.33203125" style="22" customWidth="1"/>
    <col min="6" max="6" width="13.1640625" style="22" customWidth="1"/>
    <col min="7" max="14" width="8.83203125" customWidth="1"/>
    <col min="19" max="19" width="10.83203125" style="38"/>
    <col min="21" max="21" width="9.5" customWidth="1"/>
    <col min="22" max="22" width="9.5" bestFit="1" customWidth="1"/>
    <col min="23" max="23" width="13.5" customWidth="1"/>
    <col min="24" max="24" width="10" bestFit="1" customWidth="1"/>
    <col min="25" max="26" width="9.5" bestFit="1" customWidth="1"/>
    <col min="27" max="29" width="10.5" bestFit="1" customWidth="1"/>
    <col min="30" max="30" width="11.5" bestFit="1" customWidth="1"/>
    <col min="31" max="32" width="11.1640625" bestFit="1" customWidth="1"/>
    <col min="33" max="33" width="9.5" bestFit="1" customWidth="1"/>
  </cols>
  <sheetData>
    <row r="1" spans="1:92" ht="22" x14ac:dyDescent="0.3">
      <c r="A1" s="109" t="s">
        <v>74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39"/>
      <c r="S1" s="39"/>
      <c r="T1" s="39"/>
      <c r="U1" s="108" t="s">
        <v>622</v>
      </c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</row>
    <row r="2" spans="1:92" ht="19" x14ac:dyDescent="0.25">
      <c r="A2" s="29"/>
      <c r="B2" s="40" t="s">
        <v>78</v>
      </c>
      <c r="C2" s="74" t="s">
        <v>797</v>
      </c>
      <c r="D2" s="40" t="s">
        <v>75</v>
      </c>
      <c r="E2" s="41" t="s">
        <v>80</v>
      </c>
      <c r="F2" s="41" t="s">
        <v>79</v>
      </c>
      <c r="G2" s="40" t="s">
        <v>5</v>
      </c>
      <c r="H2" s="40" t="s">
        <v>1</v>
      </c>
      <c r="I2" s="40" t="s">
        <v>7</v>
      </c>
      <c r="J2" s="40" t="s">
        <v>8</v>
      </c>
      <c r="K2" s="40" t="s">
        <v>4</v>
      </c>
      <c r="L2" s="40" t="s">
        <v>6</v>
      </c>
      <c r="M2" s="40" t="s">
        <v>2</v>
      </c>
      <c r="N2" s="40" t="s">
        <v>3</v>
      </c>
      <c r="O2" s="40" t="s">
        <v>798</v>
      </c>
      <c r="P2" s="40" t="s">
        <v>12</v>
      </c>
      <c r="Q2" s="29" t="s">
        <v>799</v>
      </c>
      <c r="U2" s="23" t="s">
        <v>55</v>
      </c>
      <c r="X2" s="29" t="s">
        <v>5</v>
      </c>
      <c r="Y2" s="29" t="s">
        <v>1</v>
      </c>
      <c r="Z2" s="29" t="s">
        <v>7</v>
      </c>
      <c r="AA2" s="29" t="s">
        <v>8</v>
      </c>
      <c r="AB2" s="29" t="s">
        <v>4</v>
      </c>
      <c r="AC2" s="29" t="s">
        <v>6</v>
      </c>
      <c r="AD2" s="29" t="s">
        <v>2</v>
      </c>
      <c r="AE2" s="29" t="s">
        <v>3</v>
      </c>
      <c r="AF2" s="29" t="s">
        <v>798</v>
      </c>
    </row>
    <row r="3" spans="1:92" x14ac:dyDescent="0.2">
      <c r="B3" s="42" t="s">
        <v>800</v>
      </c>
      <c r="C3" s="71">
        <v>1</v>
      </c>
      <c r="D3" s="42" t="s">
        <v>801</v>
      </c>
      <c r="E3" s="44">
        <v>44608</v>
      </c>
      <c r="F3" s="45" t="s">
        <v>98</v>
      </c>
      <c r="G3" s="71">
        <v>17.6296</v>
      </c>
      <c r="H3" s="71">
        <v>39.276800000000001</v>
      </c>
      <c r="I3" s="71">
        <v>42.413800000000002</v>
      </c>
      <c r="J3" s="71">
        <v>0.27612300000000001</v>
      </c>
      <c r="K3" s="71">
        <v>1.6497000000000001E-2</v>
      </c>
      <c r="L3" s="71">
        <v>0.25631900000000002</v>
      </c>
      <c r="M3" s="71">
        <v>2.4545999999999998E-2</v>
      </c>
      <c r="N3" s="71">
        <v>3.3921E-2</v>
      </c>
      <c r="O3" s="71">
        <v>0.12709599999999999</v>
      </c>
      <c r="P3" s="71">
        <v>100.05500000000001</v>
      </c>
      <c r="Q3" s="69">
        <f t="shared" ref="Q3:Q34" si="0">100*((I3/40.3)/(I3/40.3+(G3/71.85)))</f>
        <v>81.093907601550725</v>
      </c>
      <c r="W3" s="10" t="s">
        <v>56</v>
      </c>
      <c r="X3" s="11">
        <f t="shared" ref="X3:Z5" si="1">AVERAGE(X116,X209)</f>
        <v>1.6792655148739621E-2</v>
      </c>
      <c r="Y3" s="11">
        <f t="shared" si="1"/>
        <v>-0.66319156781240474</v>
      </c>
      <c r="Z3" s="11">
        <f t="shared" si="1"/>
        <v>-0.30759705824165851</v>
      </c>
      <c r="AA3" s="12"/>
      <c r="AB3" s="12"/>
      <c r="AC3" s="11">
        <f>AVERAGE(AC116,AC209)</f>
        <v>-3.4534588300787865</v>
      </c>
      <c r="AD3" s="12"/>
      <c r="AE3" s="12"/>
      <c r="AF3" s="11">
        <f>AVERAGE(AF116,AF209)</f>
        <v>9.1495495495465984E-2</v>
      </c>
    </row>
    <row r="4" spans="1:92" x14ac:dyDescent="0.2">
      <c r="B4" s="42" t="s">
        <v>802</v>
      </c>
      <c r="C4" s="71">
        <v>1</v>
      </c>
      <c r="D4" s="42" t="s">
        <v>801</v>
      </c>
      <c r="E4" s="44">
        <v>44608</v>
      </c>
      <c r="F4" s="45" t="s">
        <v>98</v>
      </c>
      <c r="G4" s="71">
        <v>16.684100000000001</v>
      </c>
      <c r="H4" s="71">
        <v>39.6295</v>
      </c>
      <c r="I4" s="71">
        <v>43.129600000000003</v>
      </c>
      <c r="J4" s="71">
        <v>0.28618700000000002</v>
      </c>
      <c r="K4" s="71">
        <v>2.3939999999999999E-2</v>
      </c>
      <c r="L4" s="71">
        <v>0.236932</v>
      </c>
      <c r="M4" s="71">
        <v>2.0292000000000001E-2</v>
      </c>
      <c r="N4" s="71">
        <v>3.6724E-2</v>
      </c>
      <c r="O4" s="71">
        <v>0.189993</v>
      </c>
      <c r="P4" s="71">
        <v>100.23699999999999</v>
      </c>
      <c r="Q4" s="69">
        <f t="shared" si="0"/>
        <v>82.171093953595246</v>
      </c>
      <c r="W4" s="10" t="s">
        <v>57</v>
      </c>
      <c r="X4" s="11">
        <f t="shared" si="1"/>
        <v>0.86973597803128255</v>
      </c>
      <c r="Y4" s="11">
        <f t="shared" si="1"/>
        <v>1.5583372027763946</v>
      </c>
      <c r="Z4" s="11">
        <f t="shared" si="1"/>
        <v>1.369168487187058</v>
      </c>
      <c r="AA4" s="46">
        <f>AVERAGE(AA117,AA210)</f>
        <v>167.75729861395502</v>
      </c>
      <c r="AB4" s="46">
        <f>AVERAGE(AB117,AB210)</f>
        <v>64.84807751752318</v>
      </c>
      <c r="AC4" s="11">
        <f>AVERAGE(AC117,AC210)</f>
        <v>8.4429761415017346</v>
      </c>
      <c r="AD4" s="46">
        <f>AVERAGE(AD117,AD210)</f>
        <v>286.73492543395707</v>
      </c>
      <c r="AE4" s="46">
        <f>AVERAGE(AE117,AE210)</f>
        <v>1900.9384950020878</v>
      </c>
      <c r="AF4" s="47">
        <f>AVERAGE(AF117)</f>
        <v>5.2987834150314006</v>
      </c>
    </row>
    <row r="5" spans="1:92" x14ac:dyDescent="0.2">
      <c r="B5" s="42" t="s">
        <v>803</v>
      </c>
      <c r="C5" s="71">
        <v>1</v>
      </c>
      <c r="D5" s="42" t="s">
        <v>801</v>
      </c>
      <c r="E5" s="44">
        <v>44608</v>
      </c>
      <c r="F5" s="45" t="s">
        <v>98</v>
      </c>
      <c r="G5" s="71">
        <v>16.8887</v>
      </c>
      <c r="H5" s="71">
        <v>39.5608</v>
      </c>
      <c r="I5" s="71">
        <v>43.142800000000001</v>
      </c>
      <c r="J5" s="71">
        <v>0.28000700000000001</v>
      </c>
      <c r="K5" s="71">
        <v>0.29364200000000001</v>
      </c>
      <c r="L5" s="71">
        <v>0.25839600000000001</v>
      </c>
      <c r="M5" s="71">
        <v>9.0273999999999993E-2</v>
      </c>
      <c r="N5" s="71">
        <v>8.2221000000000002E-2</v>
      </c>
      <c r="O5" s="71">
        <v>0.16655800000000001</v>
      </c>
      <c r="P5" s="71">
        <v>100.76300000000001</v>
      </c>
      <c r="Q5" s="69">
        <f t="shared" si="0"/>
        <v>81.996345706959559</v>
      </c>
      <c r="W5" s="10" t="s">
        <v>58</v>
      </c>
      <c r="X5" s="11">
        <f t="shared" si="1"/>
        <v>0.11168941817497269</v>
      </c>
      <c r="Y5" s="11">
        <f t="shared" si="1"/>
        <v>0.62776765697415593</v>
      </c>
      <c r="Z5" s="11">
        <f t="shared" si="1"/>
        <v>0.63855453976638288</v>
      </c>
      <c r="AA5" s="11">
        <f>AVERAGE(AA118,AA211)</f>
        <v>4.1824180436031269E-2</v>
      </c>
      <c r="AB5" s="11">
        <f>AVERAGE(AB118,AB211)</f>
        <v>1.3194932203737813E-2</v>
      </c>
      <c r="AC5" s="11">
        <f>AVERAGE(AC118,AC211)</f>
        <v>1.6965385802826499E-2</v>
      </c>
      <c r="AD5" s="11">
        <f>AVERAGE(AD118,AD211)</f>
        <v>8.0661341012500075E-3</v>
      </c>
      <c r="AE5" s="11">
        <f>AVERAGE(AE118,AE211)</f>
        <v>1.0194698647043046E-2</v>
      </c>
      <c r="AF5" s="11">
        <f>AVERAGE(AF118,AF211)</f>
        <v>1.5090017655767968E-2</v>
      </c>
    </row>
    <row r="6" spans="1:92" x14ac:dyDescent="0.2">
      <c r="B6" s="42" t="s">
        <v>804</v>
      </c>
      <c r="C6" s="71">
        <v>1</v>
      </c>
      <c r="D6" s="42" t="s">
        <v>801</v>
      </c>
      <c r="E6" s="44">
        <v>44608</v>
      </c>
      <c r="F6" s="45" t="s">
        <v>98</v>
      </c>
      <c r="G6" s="71">
        <v>18.283300000000001</v>
      </c>
      <c r="H6" s="71">
        <v>39.4619</v>
      </c>
      <c r="I6" s="71">
        <v>41.588000000000001</v>
      </c>
      <c r="J6" s="71">
        <v>0.28558</v>
      </c>
      <c r="K6" s="71">
        <v>1.8440999999999999E-2</v>
      </c>
      <c r="L6" s="71">
        <v>0.265486</v>
      </c>
      <c r="M6" s="71">
        <v>2.777E-2</v>
      </c>
      <c r="N6" s="71">
        <v>3.8827E-2</v>
      </c>
      <c r="O6" s="71">
        <v>0.139518</v>
      </c>
      <c r="P6" s="71">
        <v>100.10899999999999</v>
      </c>
      <c r="Q6" s="69">
        <f t="shared" si="0"/>
        <v>80.219225632272781</v>
      </c>
    </row>
    <row r="7" spans="1:92" x14ac:dyDescent="0.2">
      <c r="B7" s="42" t="s">
        <v>805</v>
      </c>
      <c r="C7" s="71">
        <v>1</v>
      </c>
      <c r="D7" s="42" t="s">
        <v>801</v>
      </c>
      <c r="E7" s="44">
        <v>44608</v>
      </c>
      <c r="F7" s="45" t="s">
        <v>98</v>
      </c>
      <c r="G7" s="71">
        <v>16.5913</v>
      </c>
      <c r="H7" s="71">
        <v>39.107100000000003</v>
      </c>
      <c r="I7" s="71">
        <v>41.599400000000003</v>
      </c>
      <c r="J7" s="71">
        <v>0.28117199999999998</v>
      </c>
      <c r="K7" s="71">
        <v>1.6531000000000001E-2</v>
      </c>
      <c r="L7" s="71">
        <v>0.250832</v>
      </c>
      <c r="M7" s="71">
        <v>2.4577000000000002E-2</v>
      </c>
      <c r="N7" s="71">
        <v>3.6988E-2</v>
      </c>
      <c r="O7" s="71">
        <v>0.156114</v>
      </c>
      <c r="P7" s="71">
        <v>98.063900000000004</v>
      </c>
      <c r="Q7" s="69">
        <f t="shared" si="0"/>
        <v>81.719181691393388</v>
      </c>
      <c r="U7" t="s">
        <v>1203</v>
      </c>
    </row>
    <row r="8" spans="1:92" x14ac:dyDescent="0.2">
      <c r="B8" s="42" t="s">
        <v>806</v>
      </c>
      <c r="C8" s="71">
        <v>1</v>
      </c>
      <c r="D8" s="42" t="s">
        <v>801</v>
      </c>
      <c r="E8" s="44">
        <v>44608</v>
      </c>
      <c r="F8" s="45" t="s">
        <v>98</v>
      </c>
      <c r="G8" s="71">
        <v>19.168299999999999</v>
      </c>
      <c r="H8" s="71">
        <v>39.148899999999998</v>
      </c>
      <c r="I8" s="71">
        <v>41.397599999999997</v>
      </c>
      <c r="J8" s="71">
        <v>0.27740900000000002</v>
      </c>
      <c r="K8" s="71">
        <v>-3.32E-3</v>
      </c>
      <c r="L8" s="71">
        <v>0.32092500000000002</v>
      </c>
      <c r="M8" s="71">
        <v>4.3686000000000003E-2</v>
      </c>
      <c r="N8" s="71">
        <v>3.8384000000000001E-2</v>
      </c>
      <c r="O8" s="71">
        <v>6.9963999999999998E-2</v>
      </c>
      <c r="P8" s="71">
        <v>100.462</v>
      </c>
      <c r="Q8" s="69">
        <f t="shared" si="0"/>
        <v>79.383424172203362</v>
      </c>
      <c r="U8" s="29"/>
      <c r="V8" s="40" t="s">
        <v>0</v>
      </c>
      <c r="W8" s="40" t="s">
        <v>625</v>
      </c>
      <c r="X8" s="40" t="s">
        <v>5</v>
      </c>
      <c r="Y8" s="40" t="s">
        <v>1</v>
      </c>
      <c r="Z8" s="40" t="s">
        <v>7</v>
      </c>
      <c r="AA8" s="40" t="s">
        <v>8</v>
      </c>
      <c r="AB8" s="40" t="s">
        <v>4</v>
      </c>
      <c r="AC8" s="40" t="s">
        <v>6</v>
      </c>
      <c r="AD8" s="40" t="s">
        <v>2</v>
      </c>
      <c r="AE8" s="40" t="s">
        <v>3</v>
      </c>
      <c r="AF8" s="40" t="s">
        <v>798</v>
      </c>
      <c r="AG8" s="40" t="s">
        <v>12</v>
      </c>
    </row>
    <row r="9" spans="1:92" x14ac:dyDescent="0.2">
      <c r="B9" s="42" t="s">
        <v>807</v>
      </c>
      <c r="C9" s="71">
        <v>1</v>
      </c>
      <c r="D9" s="42" t="s">
        <v>801</v>
      </c>
      <c r="E9" s="44">
        <v>44608</v>
      </c>
      <c r="F9" s="45" t="s">
        <v>355</v>
      </c>
      <c r="G9" s="71">
        <v>20.148</v>
      </c>
      <c r="H9" s="71">
        <v>38.738399999999999</v>
      </c>
      <c r="I9" s="71">
        <v>39.597700000000003</v>
      </c>
      <c r="J9" s="71">
        <v>0.371444</v>
      </c>
      <c r="K9" s="71">
        <v>1.206E-2</v>
      </c>
      <c r="L9" s="71">
        <v>0.443102</v>
      </c>
      <c r="M9" s="71">
        <v>6.6594E-2</v>
      </c>
      <c r="N9" s="71">
        <v>0.115675</v>
      </c>
      <c r="O9" s="71">
        <v>4.5219000000000002E-2</v>
      </c>
      <c r="P9" s="71">
        <v>99.538200000000003</v>
      </c>
      <c r="Q9" s="69">
        <f t="shared" si="0"/>
        <v>77.797340217750289</v>
      </c>
      <c r="U9">
        <v>4</v>
      </c>
      <c r="V9" t="s">
        <v>1204</v>
      </c>
      <c r="W9" s="26">
        <v>44663</v>
      </c>
      <c r="X9" s="69">
        <v>9.6466700000000003</v>
      </c>
      <c r="Y9" s="69">
        <v>40.300699999999999</v>
      </c>
      <c r="Z9" s="69">
        <v>49.0749</v>
      </c>
      <c r="AA9" s="69">
        <v>9.3895000000000006E-2</v>
      </c>
      <c r="AB9" s="69">
        <v>1.6129000000000001E-2</v>
      </c>
      <c r="AC9" s="69">
        <v>0.13280800000000001</v>
      </c>
      <c r="AD9" s="69">
        <v>6.9179999999999997E-3</v>
      </c>
      <c r="AE9" s="69">
        <v>1.9075000000000002E-2</v>
      </c>
      <c r="AF9" s="69">
        <v>0.37559799999999999</v>
      </c>
      <c r="AG9" s="69">
        <v>99.666600000000003</v>
      </c>
    </row>
    <row r="10" spans="1:92" x14ac:dyDescent="0.2">
      <c r="B10" s="42" t="s">
        <v>808</v>
      </c>
      <c r="C10" s="71">
        <v>1</v>
      </c>
      <c r="D10" s="42" t="s">
        <v>801</v>
      </c>
      <c r="E10" s="44">
        <v>44608</v>
      </c>
      <c r="F10" s="45" t="s">
        <v>355</v>
      </c>
      <c r="G10" s="71">
        <v>19.3017</v>
      </c>
      <c r="H10" s="71">
        <v>38.988799999999998</v>
      </c>
      <c r="I10" s="71">
        <v>40.489899999999999</v>
      </c>
      <c r="J10" s="71">
        <v>0.36143700000000001</v>
      </c>
      <c r="K10" s="71" t="s">
        <v>16</v>
      </c>
      <c r="L10" s="71">
        <v>0.37114399999999997</v>
      </c>
      <c r="M10" s="71">
        <v>7.3217000000000004E-2</v>
      </c>
      <c r="N10" s="71">
        <v>0.131546</v>
      </c>
      <c r="O10" s="71">
        <v>4.3984000000000002E-2</v>
      </c>
      <c r="P10" s="71">
        <v>99.756600000000006</v>
      </c>
      <c r="Q10" s="69">
        <f t="shared" si="0"/>
        <v>78.903002151858033</v>
      </c>
      <c r="U10">
        <v>5</v>
      </c>
      <c r="V10" t="s">
        <v>1204</v>
      </c>
      <c r="W10" s="26">
        <v>44663</v>
      </c>
      <c r="X10" s="69">
        <v>9.6448</v>
      </c>
      <c r="Y10" s="69">
        <v>40.3902</v>
      </c>
      <c r="Z10" s="69">
        <v>49.203299999999999</v>
      </c>
      <c r="AA10" s="69">
        <v>9.4539999999999999E-2</v>
      </c>
      <c r="AB10" s="69">
        <v>9.2900000000000003E-4</v>
      </c>
      <c r="AC10" s="69">
        <v>0.15546299999999999</v>
      </c>
      <c r="AD10" s="69">
        <v>7.6099999999999996E-3</v>
      </c>
      <c r="AE10" s="69">
        <v>1.9767E-2</v>
      </c>
      <c r="AF10" s="69">
        <v>0.36377100000000001</v>
      </c>
      <c r="AG10" s="69">
        <v>99.880399999999995</v>
      </c>
    </row>
    <row r="11" spans="1:92" x14ac:dyDescent="0.2">
      <c r="B11" s="42" t="s">
        <v>809</v>
      </c>
      <c r="C11" s="71">
        <v>1</v>
      </c>
      <c r="D11" s="42" t="s">
        <v>801</v>
      </c>
      <c r="E11" s="44">
        <v>44608</v>
      </c>
      <c r="F11" s="45" t="s">
        <v>355</v>
      </c>
      <c r="G11" s="71">
        <v>19.547499999999999</v>
      </c>
      <c r="H11" s="71">
        <v>38.773099999999999</v>
      </c>
      <c r="I11" s="71">
        <v>40.106200000000001</v>
      </c>
      <c r="J11" s="71">
        <v>0.34179399999999999</v>
      </c>
      <c r="K11" s="71">
        <v>1.0658000000000001E-2</v>
      </c>
      <c r="L11" s="71">
        <v>0.38849499999999998</v>
      </c>
      <c r="M11" s="71">
        <v>6.6818000000000002E-2</v>
      </c>
      <c r="N11" s="71">
        <v>8.5016999999999995E-2</v>
      </c>
      <c r="O11" s="71">
        <v>4.3933E-2</v>
      </c>
      <c r="P11" s="71">
        <v>99.363600000000005</v>
      </c>
      <c r="Q11" s="69">
        <f t="shared" si="0"/>
        <v>78.531493335772822</v>
      </c>
      <c r="U11">
        <v>6</v>
      </c>
      <c r="V11" t="s">
        <v>1204</v>
      </c>
      <c r="W11" s="26">
        <v>44663</v>
      </c>
      <c r="X11" s="69">
        <v>9.6545400000000008</v>
      </c>
      <c r="Y11" s="69">
        <v>40.347499999999997</v>
      </c>
      <c r="Z11" s="69">
        <v>49.127000000000002</v>
      </c>
      <c r="AA11" s="69">
        <v>9.1648999999999994E-2</v>
      </c>
      <c r="AB11" s="69">
        <v>1.0479E-2</v>
      </c>
      <c r="AC11" s="69">
        <v>0.14272399999999999</v>
      </c>
      <c r="AD11" s="69">
        <v>7.1469999999999997E-3</v>
      </c>
      <c r="AE11" s="69">
        <v>2.2497E-2</v>
      </c>
      <c r="AF11" s="69">
        <v>0.35841000000000001</v>
      </c>
      <c r="AG11" s="69">
        <v>99.761899999999997</v>
      </c>
    </row>
    <row r="12" spans="1:92" x14ac:dyDescent="0.2">
      <c r="B12" s="42" t="s">
        <v>810</v>
      </c>
      <c r="C12" s="71">
        <v>1</v>
      </c>
      <c r="D12" s="42" t="s">
        <v>801</v>
      </c>
      <c r="E12" s="44">
        <v>44608</v>
      </c>
      <c r="F12" s="45" t="s">
        <v>355</v>
      </c>
      <c r="G12" s="71">
        <v>20.1615</v>
      </c>
      <c r="H12" s="71">
        <v>38.892899999999997</v>
      </c>
      <c r="I12" s="71">
        <v>39.834200000000003</v>
      </c>
      <c r="J12" s="71">
        <v>0.40509499999999998</v>
      </c>
      <c r="K12" s="71">
        <v>-5.2999999999999998E-4</v>
      </c>
      <c r="L12" s="71">
        <v>0.45977099999999999</v>
      </c>
      <c r="M12" s="71">
        <v>7.3513999999999996E-2</v>
      </c>
      <c r="N12" s="71">
        <v>0.16812099999999999</v>
      </c>
      <c r="O12" s="71">
        <v>3.3563999999999997E-2</v>
      </c>
      <c r="P12" s="71">
        <v>100.02800000000001</v>
      </c>
      <c r="Q12" s="69">
        <f t="shared" si="0"/>
        <v>77.888494084459452</v>
      </c>
      <c r="U12">
        <v>4</v>
      </c>
      <c r="V12" t="s">
        <v>1205</v>
      </c>
      <c r="W12" s="26">
        <v>44656</v>
      </c>
      <c r="X12" s="69">
        <v>9.5955999999999992</v>
      </c>
      <c r="Y12" s="69">
        <v>42.734400000000001</v>
      </c>
      <c r="Z12" s="69">
        <v>49.487900000000003</v>
      </c>
      <c r="AA12" s="69">
        <v>9.5136999999999999E-2</v>
      </c>
      <c r="AB12" s="69">
        <v>1.3280999999999999E-2</v>
      </c>
      <c r="AC12" s="69">
        <v>0.13914000000000001</v>
      </c>
      <c r="AD12" s="69">
        <v>5.2940000000000001E-3</v>
      </c>
      <c r="AE12" s="69">
        <v>2.3816E-2</v>
      </c>
      <c r="AF12" s="69">
        <v>0.36687500000000001</v>
      </c>
      <c r="AG12" s="69">
        <v>102.461</v>
      </c>
    </row>
    <row r="13" spans="1:92" x14ac:dyDescent="0.2">
      <c r="B13" t="s">
        <v>811</v>
      </c>
      <c r="C13" s="69">
        <v>3</v>
      </c>
      <c r="D13" s="42" t="s">
        <v>812</v>
      </c>
      <c r="E13" s="44">
        <v>44608</v>
      </c>
      <c r="F13" s="45" t="s">
        <v>98</v>
      </c>
      <c r="G13" s="69">
        <v>18.7424</v>
      </c>
      <c r="H13" s="69">
        <v>39.080100000000002</v>
      </c>
      <c r="I13" s="69">
        <v>41.211799999999997</v>
      </c>
      <c r="J13" s="69">
        <v>0.268457</v>
      </c>
      <c r="K13" s="69">
        <v>6.7299999999999999E-3</v>
      </c>
      <c r="L13" s="69">
        <v>0.28734100000000001</v>
      </c>
      <c r="M13" s="69">
        <v>2.6773999999999999E-2</v>
      </c>
      <c r="N13" s="69">
        <v>3.9246999999999997E-2</v>
      </c>
      <c r="O13" s="69">
        <v>0.12774199999999999</v>
      </c>
      <c r="P13" s="69">
        <v>99.790599999999998</v>
      </c>
      <c r="Q13" s="69">
        <f t="shared" si="0"/>
        <v>79.675991454656398</v>
      </c>
      <c r="U13">
        <v>5</v>
      </c>
      <c r="V13" t="s">
        <v>1205</v>
      </c>
      <c r="W13" s="26">
        <v>44656</v>
      </c>
      <c r="X13" s="69">
        <v>9.6400199999999998</v>
      </c>
      <c r="Y13" s="69">
        <v>40.491500000000002</v>
      </c>
      <c r="Z13" s="69">
        <v>50.269399999999997</v>
      </c>
      <c r="AA13" s="69">
        <v>9.1306999999999999E-2</v>
      </c>
      <c r="AB13" s="69">
        <v>2.2217000000000001E-2</v>
      </c>
      <c r="AC13" s="69">
        <v>0.137077</v>
      </c>
      <c r="AD13" s="69">
        <v>1.6100000000000001E-3</v>
      </c>
      <c r="AE13" s="69">
        <v>2.1715999999999999E-2</v>
      </c>
      <c r="AF13" s="69">
        <v>0.37325000000000003</v>
      </c>
      <c r="AG13" s="69">
        <v>101.048</v>
      </c>
    </row>
    <row r="14" spans="1:92" x14ac:dyDescent="0.2">
      <c r="B14" t="s">
        <v>813</v>
      </c>
      <c r="C14" s="69">
        <v>3</v>
      </c>
      <c r="D14" s="42" t="s">
        <v>812</v>
      </c>
      <c r="E14" s="44">
        <v>44608</v>
      </c>
      <c r="F14" s="45" t="s">
        <v>98</v>
      </c>
      <c r="G14" s="69">
        <v>18.1038</v>
      </c>
      <c r="H14" s="69">
        <v>38.867600000000003</v>
      </c>
      <c r="I14" s="69">
        <v>41.2699</v>
      </c>
      <c r="J14" s="69">
        <v>0.27923399999999998</v>
      </c>
      <c r="K14" s="69">
        <v>6.4330000000000003E-3</v>
      </c>
      <c r="L14" s="69">
        <v>0.25988099999999997</v>
      </c>
      <c r="M14" s="69">
        <v>4.2785999999999998E-2</v>
      </c>
      <c r="N14" s="69">
        <v>3.5374999999999997E-2</v>
      </c>
      <c r="O14" s="69">
        <v>0.12811400000000001</v>
      </c>
      <c r="P14" s="69">
        <v>98.992999999999995</v>
      </c>
      <c r="Q14" s="69">
        <f t="shared" si="0"/>
        <v>80.253921358783103</v>
      </c>
      <c r="U14">
        <v>6</v>
      </c>
      <c r="V14" t="s">
        <v>1205</v>
      </c>
      <c r="W14" s="26">
        <v>44656</v>
      </c>
      <c r="X14" s="69">
        <v>9.6134699999999995</v>
      </c>
      <c r="Y14" s="69">
        <v>40.778700000000001</v>
      </c>
      <c r="Z14" s="69">
        <v>49.724200000000003</v>
      </c>
      <c r="AA14" s="69">
        <v>9.1294E-2</v>
      </c>
      <c r="AB14" s="69">
        <v>1.8799999999999999E-3</v>
      </c>
      <c r="AC14" s="69">
        <v>0.148784</v>
      </c>
      <c r="AD14" s="69">
        <v>8.3979999999999992E-3</v>
      </c>
      <c r="AE14" s="69">
        <v>1.7271000000000002E-2</v>
      </c>
      <c r="AF14" s="69">
        <v>0.36647299999999999</v>
      </c>
      <c r="AG14" s="69">
        <v>100.751</v>
      </c>
    </row>
    <row r="15" spans="1:92" x14ac:dyDescent="0.2">
      <c r="B15" t="s">
        <v>814</v>
      </c>
      <c r="C15" s="69">
        <v>3</v>
      </c>
      <c r="D15" s="42" t="s">
        <v>812</v>
      </c>
      <c r="E15" s="44">
        <v>44608</v>
      </c>
      <c r="F15" s="45" t="s">
        <v>98</v>
      </c>
      <c r="G15" s="69">
        <v>17.809899999999999</v>
      </c>
      <c r="H15" s="69">
        <v>38.867800000000003</v>
      </c>
      <c r="I15" s="69">
        <v>41.482999999999997</v>
      </c>
      <c r="J15" s="69">
        <v>0.277783</v>
      </c>
      <c r="K15" s="69">
        <v>3.4418999999999998E-2</v>
      </c>
      <c r="L15" s="69">
        <v>0.26699299999999998</v>
      </c>
      <c r="M15" s="69">
        <v>3.4084999999999997E-2</v>
      </c>
      <c r="N15" s="69">
        <v>3.6310000000000002E-2</v>
      </c>
      <c r="O15" s="69">
        <v>0.14299400000000001</v>
      </c>
      <c r="P15" s="69">
        <v>98.953299999999999</v>
      </c>
      <c r="Q15" s="69">
        <f t="shared" si="0"/>
        <v>80.592693354607874</v>
      </c>
      <c r="U15">
        <v>17</v>
      </c>
      <c r="V15" t="s">
        <v>1206</v>
      </c>
      <c r="W15" s="26">
        <v>44656</v>
      </c>
      <c r="X15" s="69">
        <v>9.5575600000000005</v>
      </c>
      <c r="Y15" s="69">
        <v>40.9422</v>
      </c>
      <c r="Z15" s="69">
        <v>49.612900000000003</v>
      </c>
      <c r="AA15" s="69">
        <v>9.2066999999999996E-2</v>
      </c>
      <c r="AB15" s="69">
        <v>9.9389999999999999E-3</v>
      </c>
      <c r="AC15" s="69">
        <v>0.13837099999999999</v>
      </c>
      <c r="AD15" s="69">
        <v>3.9129999999999998E-3</v>
      </c>
      <c r="AE15" s="69">
        <v>1.4918000000000001E-2</v>
      </c>
      <c r="AF15" s="69">
        <v>0.36062499999999997</v>
      </c>
      <c r="AG15" s="69">
        <v>100.733</v>
      </c>
    </row>
    <row r="16" spans="1:92" x14ac:dyDescent="0.2">
      <c r="B16" t="s">
        <v>815</v>
      </c>
      <c r="C16" s="69">
        <v>3</v>
      </c>
      <c r="D16" s="42" t="s">
        <v>812</v>
      </c>
      <c r="E16" s="44">
        <v>44608</v>
      </c>
      <c r="F16" s="45" t="s">
        <v>98</v>
      </c>
      <c r="G16" s="69">
        <v>19.294499999999999</v>
      </c>
      <c r="H16" s="69">
        <v>38.934199999999997</v>
      </c>
      <c r="I16" s="69">
        <v>40.355600000000003</v>
      </c>
      <c r="J16" s="69">
        <v>0.30101800000000001</v>
      </c>
      <c r="K16" s="69">
        <v>6.0829999999999999E-3</v>
      </c>
      <c r="L16" s="69">
        <v>0.32642199999999999</v>
      </c>
      <c r="M16" s="69">
        <v>4.9533000000000001E-2</v>
      </c>
      <c r="N16" s="69">
        <v>4.2342999999999999E-2</v>
      </c>
      <c r="O16" s="69">
        <v>8.7682999999999997E-2</v>
      </c>
      <c r="P16" s="69">
        <v>99.397400000000005</v>
      </c>
      <c r="Q16" s="69">
        <f t="shared" si="0"/>
        <v>78.853865837508664</v>
      </c>
      <c r="U16">
        <v>18</v>
      </c>
      <c r="V16" t="s">
        <v>1206</v>
      </c>
      <c r="W16" s="26">
        <v>44656</v>
      </c>
      <c r="X16" s="69">
        <v>9.5993499999999994</v>
      </c>
      <c r="Y16" s="69">
        <v>40.920900000000003</v>
      </c>
      <c r="Z16" s="69">
        <v>49.831400000000002</v>
      </c>
      <c r="AA16" s="69">
        <v>9.2902999999999999E-2</v>
      </c>
      <c r="AB16" s="69">
        <v>1.5533999999999999E-2</v>
      </c>
      <c r="AC16" s="69">
        <v>0.14474699999999999</v>
      </c>
      <c r="AD16" s="69">
        <v>-5.8E-4</v>
      </c>
      <c r="AE16" s="69">
        <v>2.3854E-2</v>
      </c>
      <c r="AF16" s="69">
        <v>0.37617899999999999</v>
      </c>
      <c r="AG16" s="69">
        <v>101.004</v>
      </c>
    </row>
    <row r="17" spans="2:33" x14ac:dyDescent="0.2">
      <c r="B17" t="s">
        <v>816</v>
      </c>
      <c r="C17" s="69">
        <v>3</v>
      </c>
      <c r="D17" s="42" t="s">
        <v>812</v>
      </c>
      <c r="E17" s="44">
        <v>44608</v>
      </c>
      <c r="F17" s="45" t="s">
        <v>98</v>
      </c>
      <c r="G17" s="69">
        <v>18.721800000000002</v>
      </c>
      <c r="H17" s="69">
        <v>39.152000000000001</v>
      </c>
      <c r="I17" s="69">
        <v>41.110399999999998</v>
      </c>
      <c r="J17" s="69">
        <v>0.284501</v>
      </c>
      <c r="K17" s="69">
        <v>3.3679999999999999E-3</v>
      </c>
      <c r="L17" s="69">
        <v>0.30441699999999999</v>
      </c>
      <c r="M17" s="69">
        <v>1.8551999999999999E-2</v>
      </c>
      <c r="N17" s="69">
        <v>3.9723000000000001E-2</v>
      </c>
      <c r="O17" s="69">
        <v>0.11214200000000001</v>
      </c>
      <c r="P17" s="69">
        <v>99.746899999999997</v>
      </c>
      <c r="Q17" s="69">
        <f t="shared" si="0"/>
        <v>79.653898413534947</v>
      </c>
      <c r="U17">
        <v>29</v>
      </c>
      <c r="V17" t="s">
        <v>1207</v>
      </c>
      <c r="W17" s="26">
        <v>44656</v>
      </c>
      <c r="X17" s="69">
        <v>9.5236199999999993</v>
      </c>
      <c r="Y17" s="69">
        <v>40.509399999999999</v>
      </c>
      <c r="Z17" s="69">
        <v>50.038200000000003</v>
      </c>
      <c r="AA17" s="69">
        <v>9.2825000000000005E-2</v>
      </c>
      <c r="AB17" s="69">
        <v>5.189E-3</v>
      </c>
      <c r="AC17" s="69">
        <v>0.149254</v>
      </c>
      <c r="AD17" s="69">
        <v>-3.62E-3</v>
      </c>
      <c r="AE17" s="69">
        <v>2.3161000000000001E-2</v>
      </c>
      <c r="AF17" s="69">
        <v>0.37776599999999999</v>
      </c>
      <c r="AG17" s="69">
        <v>100.71599999999999</v>
      </c>
    </row>
    <row r="18" spans="2:33" x14ac:dyDescent="0.2">
      <c r="B18" t="s">
        <v>817</v>
      </c>
      <c r="C18" s="69">
        <v>3</v>
      </c>
      <c r="D18" s="42" t="s">
        <v>812</v>
      </c>
      <c r="E18" s="44">
        <v>44608</v>
      </c>
      <c r="F18" s="45" t="s">
        <v>98</v>
      </c>
      <c r="G18" s="69">
        <v>19.241099999999999</v>
      </c>
      <c r="H18" s="69">
        <v>38.857799999999997</v>
      </c>
      <c r="I18" s="69">
        <v>40.5471</v>
      </c>
      <c r="J18" s="69">
        <v>0.302346</v>
      </c>
      <c r="K18" s="69">
        <v>1.127E-3</v>
      </c>
      <c r="L18" s="69">
        <v>0.32414399999999999</v>
      </c>
      <c r="M18" s="69">
        <v>5.1070999999999998E-2</v>
      </c>
      <c r="N18" s="69">
        <v>2.9582000000000001E-2</v>
      </c>
      <c r="O18" s="69">
        <v>9.7711999999999993E-2</v>
      </c>
      <c r="P18" s="69">
        <v>99.451999999999998</v>
      </c>
      <c r="Q18" s="69">
        <f t="shared" si="0"/>
        <v>78.978746524851502</v>
      </c>
      <c r="U18">
        <v>30</v>
      </c>
      <c r="V18" t="s">
        <v>1207</v>
      </c>
      <c r="W18" s="26">
        <v>44656</v>
      </c>
      <c r="X18" s="69">
        <v>9.5383099999999992</v>
      </c>
      <c r="Y18" s="69">
        <v>40.468299999999999</v>
      </c>
      <c r="Z18" s="69">
        <v>50.210799999999999</v>
      </c>
      <c r="AA18" s="69">
        <v>9.1197E-2</v>
      </c>
      <c r="AB18" s="69">
        <v>1.5459000000000001E-2</v>
      </c>
      <c r="AC18" s="69">
        <v>0.152779</v>
      </c>
      <c r="AD18" s="69">
        <v>6.6759999999999996E-3</v>
      </c>
      <c r="AE18" s="69">
        <v>2.5773000000000001E-2</v>
      </c>
      <c r="AF18" s="69">
        <v>0.38813300000000001</v>
      </c>
      <c r="AG18" s="69">
        <v>100.898</v>
      </c>
    </row>
    <row r="19" spans="2:33" x14ac:dyDescent="0.2">
      <c r="B19" t="s">
        <v>818</v>
      </c>
      <c r="C19" s="69">
        <v>3</v>
      </c>
      <c r="D19" s="42" t="s">
        <v>812</v>
      </c>
      <c r="E19" s="44">
        <v>44608</v>
      </c>
      <c r="F19" s="45" t="s">
        <v>98</v>
      </c>
      <c r="G19" s="69">
        <v>19.0321</v>
      </c>
      <c r="H19" s="69">
        <v>38.8459</v>
      </c>
      <c r="I19" s="69">
        <v>40.699800000000003</v>
      </c>
      <c r="J19" s="69">
        <v>0.29514899999999999</v>
      </c>
      <c r="K19" s="69">
        <v>6.2979999999999998E-3</v>
      </c>
      <c r="L19" s="69">
        <v>0.31510199999999999</v>
      </c>
      <c r="M19" s="69">
        <v>4.9480999999999997E-2</v>
      </c>
      <c r="N19" s="69">
        <v>3.5178000000000001E-2</v>
      </c>
      <c r="O19" s="69">
        <v>9.5355999999999996E-2</v>
      </c>
      <c r="P19" s="69">
        <v>99.374300000000005</v>
      </c>
      <c r="Q19" s="69">
        <f t="shared" si="0"/>
        <v>79.221440186349085</v>
      </c>
      <c r="U19">
        <v>31</v>
      </c>
      <c r="V19" t="s">
        <v>1207</v>
      </c>
      <c r="W19" s="26">
        <v>44656</v>
      </c>
      <c r="X19" s="69">
        <v>9.5473999999999997</v>
      </c>
      <c r="Y19" s="69">
        <v>40.639699999999998</v>
      </c>
      <c r="Z19" s="69">
        <v>49.886200000000002</v>
      </c>
      <c r="AA19" s="69">
        <v>9.6289E-2</v>
      </c>
      <c r="AB19" s="69">
        <v>2.1009E-2</v>
      </c>
      <c r="AC19" s="69">
        <v>0.135495</v>
      </c>
      <c r="AD19" s="69">
        <v>-1.3799999999999999E-3</v>
      </c>
      <c r="AE19" s="69">
        <v>1.1948E-2</v>
      </c>
      <c r="AF19" s="69">
        <v>0.38001699999999999</v>
      </c>
      <c r="AG19" s="69">
        <v>100.717</v>
      </c>
    </row>
    <row r="20" spans="2:33" x14ac:dyDescent="0.2">
      <c r="B20" t="s">
        <v>819</v>
      </c>
      <c r="C20" s="69">
        <v>3</v>
      </c>
      <c r="D20" s="42" t="s">
        <v>812</v>
      </c>
      <c r="E20" s="44">
        <v>44608</v>
      </c>
      <c r="F20" s="45" t="s">
        <v>98</v>
      </c>
      <c r="G20" s="69">
        <v>17.349499999999999</v>
      </c>
      <c r="H20" s="69">
        <v>39.025399999999998</v>
      </c>
      <c r="I20" s="69">
        <v>42.015999999999998</v>
      </c>
      <c r="J20" s="69">
        <v>0.26893499999999998</v>
      </c>
      <c r="K20" s="69">
        <v>1.5606999999999999E-2</v>
      </c>
      <c r="L20" s="69">
        <v>0.24193400000000001</v>
      </c>
      <c r="M20" s="69">
        <v>2.2811000000000001E-2</v>
      </c>
      <c r="N20" s="69">
        <v>3.8443999999999999E-2</v>
      </c>
      <c r="O20" s="69">
        <v>0.17099700000000001</v>
      </c>
      <c r="P20" s="69">
        <v>99.149600000000007</v>
      </c>
      <c r="Q20" s="69">
        <f t="shared" si="0"/>
        <v>81.194772146342004</v>
      </c>
      <c r="U20">
        <v>45</v>
      </c>
      <c r="V20" t="s">
        <v>1208</v>
      </c>
      <c r="W20" s="26">
        <v>44656</v>
      </c>
      <c r="X20" s="69">
        <v>9.5847200000000008</v>
      </c>
      <c r="Y20" s="69">
        <v>40.849800000000002</v>
      </c>
      <c r="Z20" s="69">
        <v>49.459499999999998</v>
      </c>
      <c r="AA20" s="69">
        <v>9.1183E-2</v>
      </c>
      <c r="AB20" s="69">
        <v>2.0150000000000001E-2</v>
      </c>
      <c r="AC20" s="69">
        <v>0.130167</v>
      </c>
      <c r="AD20" s="69">
        <v>1.6119999999999999E-3</v>
      </c>
      <c r="AE20" s="69">
        <v>1.6337999999999998E-2</v>
      </c>
      <c r="AF20" s="69">
        <v>0.363122</v>
      </c>
      <c r="AG20" s="69">
        <v>100.517</v>
      </c>
    </row>
    <row r="21" spans="2:33" x14ac:dyDescent="0.2">
      <c r="B21" t="s">
        <v>820</v>
      </c>
      <c r="C21" s="69">
        <v>3</v>
      </c>
      <c r="D21" s="42" t="s">
        <v>812</v>
      </c>
      <c r="E21" s="44">
        <v>44608</v>
      </c>
      <c r="F21" s="45" t="s">
        <v>98</v>
      </c>
      <c r="G21" s="69">
        <v>17.8629</v>
      </c>
      <c r="H21" s="69">
        <v>38.795000000000002</v>
      </c>
      <c r="I21" s="69">
        <v>41.281999999999996</v>
      </c>
      <c r="J21" s="69">
        <v>0.25351000000000001</v>
      </c>
      <c r="K21" s="69">
        <v>9.9500000000000001E-4</v>
      </c>
      <c r="L21" s="69">
        <v>0.24245800000000001</v>
      </c>
      <c r="M21" s="69">
        <v>3.0571000000000001E-2</v>
      </c>
      <c r="N21" s="69">
        <v>4.0870999999999998E-2</v>
      </c>
      <c r="O21" s="69">
        <v>0.14611199999999999</v>
      </c>
      <c r="P21" s="69">
        <v>98.654399999999995</v>
      </c>
      <c r="Q21" s="69">
        <f t="shared" si="0"/>
        <v>80.469954072567333</v>
      </c>
      <c r="U21">
        <v>46</v>
      </c>
      <c r="V21" t="s">
        <v>1208</v>
      </c>
      <c r="W21" s="26">
        <v>44656</v>
      </c>
      <c r="X21" s="69">
        <v>9.5320699999999992</v>
      </c>
      <c r="Y21" s="69">
        <v>40.851900000000001</v>
      </c>
      <c r="Z21" s="69">
        <v>49.462299999999999</v>
      </c>
      <c r="AA21" s="69">
        <v>0.11575100000000001</v>
      </c>
      <c r="AB21" s="69">
        <v>1.2906000000000001E-2</v>
      </c>
      <c r="AC21" s="69">
        <v>0.1391</v>
      </c>
      <c r="AD21" s="69">
        <v>1.1284000000000001E-2</v>
      </c>
      <c r="AE21" s="69">
        <v>1.89E-2</v>
      </c>
      <c r="AF21" s="69">
        <v>0.355238</v>
      </c>
      <c r="AG21" s="69">
        <v>100.499</v>
      </c>
    </row>
    <row r="22" spans="2:33" x14ac:dyDescent="0.2">
      <c r="B22" t="s">
        <v>821</v>
      </c>
      <c r="C22" s="69">
        <v>3</v>
      </c>
      <c r="D22" s="42" t="s">
        <v>812</v>
      </c>
      <c r="E22" s="44">
        <v>44608</v>
      </c>
      <c r="F22" s="45" t="s">
        <v>98</v>
      </c>
      <c r="G22" s="69">
        <v>19.380600000000001</v>
      </c>
      <c r="H22" s="69">
        <v>38.6387</v>
      </c>
      <c r="I22" s="69">
        <v>40.747500000000002</v>
      </c>
      <c r="J22" s="69">
        <v>0.27039299999999999</v>
      </c>
      <c r="K22" s="69">
        <v>5.7530000000000003E-3</v>
      </c>
      <c r="L22" s="69">
        <v>0.28560200000000002</v>
      </c>
      <c r="M22" s="69">
        <v>3.4296E-2</v>
      </c>
      <c r="N22" s="69">
        <v>4.6762999999999999E-2</v>
      </c>
      <c r="O22" s="69">
        <v>0.104642</v>
      </c>
      <c r="P22" s="69">
        <v>99.514200000000002</v>
      </c>
      <c r="Q22" s="69">
        <f t="shared" si="0"/>
        <v>78.940640086504914</v>
      </c>
      <c r="U22">
        <v>45</v>
      </c>
      <c r="V22" t="s">
        <v>1208</v>
      </c>
      <c r="W22" s="26">
        <v>44663</v>
      </c>
      <c r="X22" s="69">
        <v>9.6482799999999997</v>
      </c>
      <c r="Y22" s="69">
        <v>40.102400000000003</v>
      </c>
      <c r="Z22" s="69">
        <v>49.097799999999999</v>
      </c>
      <c r="AA22" s="69">
        <v>8.9918999999999999E-2</v>
      </c>
      <c r="AB22" s="69">
        <v>1.5228999999999999E-2</v>
      </c>
      <c r="AC22" s="69">
        <v>0.14658499999999999</v>
      </c>
      <c r="AD22" s="69">
        <v>-3.63E-3</v>
      </c>
      <c r="AE22" s="69">
        <v>2.3359999999999999E-2</v>
      </c>
      <c r="AF22" s="69">
        <v>0.36048000000000002</v>
      </c>
      <c r="AG22" s="69">
        <v>99.480400000000003</v>
      </c>
    </row>
    <row r="23" spans="2:33" x14ac:dyDescent="0.2">
      <c r="B23" t="s">
        <v>822</v>
      </c>
      <c r="C23" s="69">
        <v>3</v>
      </c>
      <c r="D23" s="42" t="s">
        <v>812</v>
      </c>
      <c r="E23" s="44">
        <v>44608</v>
      </c>
      <c r="F23" s="45" t="s">
        <v>98</v>
      </c>
      <c r="G23" s="69">
        <v>18.587299999999999</v>
      </c>
      <c r="H23" s="69">
        <v>38.771099999999997</v>
      </c>
      <c r="I23" s="69">
        <v>41.075600000000001</v>
      </c>
      <c r="J23" s="69">
        <v>0.26705400000000001</v>
      </c>
      <c r="K23" s="69">
        <v>1.5918000000000002E-2</v>
      </c>
      <c r="L23" s="69">
        <v>0.28267399999999998</v>
      </c>
      <c r="M23" s="69">
        <v>3.2044999999999997E-2</v>
      </c>
      <c r="N23" s="69">
        <v>3.0044999999999999E-2</v>
      </c>
      <c r="O23" s="69">
        <v>0.13288700000000001</v>
      </c>
      <c r="P23" s="69">
        <v>99.194599999999994</v>
      </c>
      <c r="Q23" s="69">
        <f t="shared" si="0"/>
        <v>79.756828951898754</v>
      </c>
      <c r="U23">
        <v>46</v>
      </c>
      <c r="V23" t="s">
        <v>1208</v>
      </c>
      <c r="W23" s="26">
        <v>44663</v>
      </c>
      <c r="X23" s="69">
        <v>9.6110399999999991</v>
      </c>
      <c r="Y23" s="69">
        <v>40.126399999999997</v>
      </c>
      <c r="Z23" s="69">
        <v>49.187199999999997</v>
      </c>
      <c r="AA23" s="69">
        <v>9.1183E-2</v>
      </c>
      <c r="AB23" s="69">
        <v>1.8527999999999999E-2</v>
      </c>
      <c r="AC23" s="69">
        <v>0.14236699999999999</v>
      </c>
      <c r="AD23" s="69">
        <v>3.4629999999999999E-3</v>
      </c>
      <c r="AE23" s="69">
        <v>1.5443E-2</v>
      </c>
      <c r="AF23" s="69">
        <v>0.36979000000000001</v>
      </c>
      <c r="AG23" s="69">
        <v>99.565399999999997</v>
      </c>
    </row>
    <row r="24" spans="2:33" x14ac:dyDescent="0.2">
      <c r="B24" t="s">
        <v>823</v>
      </c>
      <c r="C24" s="69">
        <v>3</v>
      </c>
      <c r="D24" s="42" t="s">
        <v>812</v>
      </c>
      <c r="E24" s="44">
        <v>44608</v>
      </c>
      <c r="F24" s="45" t="s">
        <v>355</v>
      </c>
      <c r="G24" s="69">
        <v>18.837599999999998</v>
      </c>
      <c r="H24" s="69">
        <v>38.975499999999997</v>
      </c>
      <c r="I24" s="69">
        <v>40.852699999999999</v>
      </c>
      <c r="J24" s="69">
        <v>0.29386699999999999</v>
      </c>
      <c r="K24" s="69">
        <v>4.3229999999999996E-3</v>
      </c>
      <c r="L24" s="69">
        <v>0.27725699999999998</v>
      </c>
      <c r="M24" s="69">
        <v>4.6218000000000002E-2</v>
      </c>
      <c r="N24" s="69">
        <v>8.5129999999999997E-2</v>
      </c>
      <c r="O24" s="69">
        <v>0.12525700000000001</v>
      </c>
      <c r="P24" s="69">
        <v>99.497900000000001</v>
      </c>
      <c r="Q24" s="69">
        <f t="shared" si="0"/>
        <v>79.451309941458987</v>
      </c>
      <c r="U24">
        <v>57</v>
      </c>
      <c r="V24" t="s">
        <v>1209</v>
      </c>
      <c r="W24" s="26">
        <v>44656</v>
      </c>
      <c r="X24" s="69">
        <v>9.6019900000000007</v>
      </c>
      <c r="Y24" s="69">
        <v>40.819299999999998</v>
      </c>
      <c r="Z24" s="69">
        <v>49.546399999999998</v>
      </c>
      <c r="AA24" s="69">
        <v>8.9501999999999998E-2</v>
      </c>
      <c r="AB24" s="69">
        <v>1.4243E-2</v>
      </c>
      <c r="AC24" s="69">
        <v>0.140435</v>
      </c>
      <c r="AD24" s="69">
        <v>8.6420000000000004E-3</v>
      </c>
      <c r="AE24" s="69">
        <v>2.2225999999999999E-2</v>
      </c>
      <c r="AF24" s="69">
        <v>0.35873300000000002</v>
      </c>
      <c r="AG24" s="69">
        <v>100.602</v>
      </c>
    </row>
    <row r="25" spans="2:33" x14ac:dyDescent="0.2">
      <c r="B25" t="s">
        <v>824</v>
      </c>
      <c r="C25" s="69">
        <v>3</v>
      </c>
      <c r="D25" s="42" t="s">
        <v>812</v>
      </c>
      <c r="E25" s="44">
        <v>44608</v>
      </c>
      <c r="F25" s="45" t="s">
        <v>355</v>
      </c>
      <c r="G25" s="69">
        <v>18.605499999999999</v>
      </c>
      <c r="H25" s="69">
        <v>38.785899999999998</v>
      </c>
      <c r="I25" s="69">
        <v>40.915900000000001</v>
      </c>
      <c r="J25" s="69">
        <v>0.33038400000000001</v>
      </c>
      <c r="K25" s="69">
        <v>1.0258E-2</v>
      </c>
      <c r="L25" s="69">
        <v>0.329928</v>
      </c>
      <c r="M25" s="69">
        <v>4.1109E-2</v>
      </c>
      <c r="N25" s="69">
        <v>0.109613</v>
      </c>
      <c r="O25" s="69">
        <v>9.5008999999999996E-2</v>
      </c>
      <c r="P25" s="69">
        <v>99.223600000000005</v>
      </c>
      <c r="Q25" s="69">
        <f t="shared" si="0"/>
        <v>79.678019085742903</v>
      </c>
      <c r="U25">
        <v>58</v>
      </c>
      <c r="V25" t="s">
        <v>1209</v>
      </c>
      <c r="W25" s="26">
        <v>44656</v>
      </c>
      <c r="X25" s="69">
        <v>9.5481800000000003</v>
      </c>
      <c r="Y25" s="69">
        <v>40.675400000000003</v>
      </c>
      <c r="Z25" s="69">
        <v>49.462800000000001</v>
      </c>
      <c r="AA25" s="69">
        <v>9.0473999999999999E-2</v>
      </c>
      <c r="AB25" s="69">
        <v>2.0167999999999998E-2</v>
      </c>
      <c r="AC25" s="69">
        <v>0.13220699999999999</v>
      </c>
      <c r="AD25" s="69">
        <v>3.8019999999999998E-3</v>
      </c>
      <c r="AE25" s="69">
        <v>2.1366E-2</v>
      </c>
      <c r="AF25" s="69">
        <v>0.35674099999999997</v>
      </c>
      <c r="AG25" s="69">
        <v>100.31100000000001</v>
      </c>
    </row>
    <row r="26" spans="2:33" x14ac:dyDescent="0.2">
      <c r="B26" t="s">
        <v>825</v>
      </c>
      <c r="C26" s="69">
        <v>3</v>
      </c>
      <c r="D26" s="42" t="s">
        <v>812</v>
      </c>
      <c r="E26" s="44">
        <v>44608</v>
      </c>
      <c r="F26" s="45" t="s">
        <v>355</v>
      </c>
      <c r="G26" s="69">
        <v>18.046199999999999</v>
      </c>
      <c r="H26" s="69">
        <v>38.878999999999998</v>
      </c>
      <c r="I26" s="69">
        <v>41.445399999999999</v>
      </c>
      <c r="J26" s="69">
        <v>0.3342</v>
      </c>
      <c r="K26" s="69">
        <v>4.9690000000000003E-3</v>
      </c>
      <c r="L26" s="69">
        <v>0.26494899999999999</v>
      </c>
      <c r="M26" s="69">
        <v>6.0381999999999998E-2</v>
      </c>
      <c r="N26" s="69">
        <v>9.2863000000000001E-2</v>
      </c>
      <c r="O26" s="69">
        <v>0.135824</v>
      </c>
      <c r="P26" s="69">
        <v>99.263800000000003</v>
      </c>
      <c r="Q26" s="69">
        <f t="shared" si="0"/>
        <v>80.371403162145754</v>
      </c>
      <c r="U26">
        <v>59</v>
      </c>
      <c r="V26" t="s">
        <v>1209</v>
      </c>
      <c r="W26" s="26">
        <v>44656</v>
      </c>
      <c r="X26" s="69">
        <v>9.5311299999999992</v>
      </c>
      <c r="Y26" s="69">
        <v>40.685400000000001</v>
      </c>
      <c r="Z26" s="69">
        <v>49.5655</v>
      </c>
      <c r="AA26" s="69">
        <v>9.2362E-2</v>
      </c>
      <c r="AB26" s="69">
        <v>1.5883999999999999E-2</v>
      </c>
      <c r="AC26" s="69">
        <v>0.14532</v>
      </c>
      <c r="AD26" s="69">
        <v>3.5720000000000001E-3</v>
      </c>
      <c r="AE26" s="69">
        <v>1.3502E-2</v>
      </c>
      <c r="AF26" s="69">
        <v>0.38381300000000002</v>
      </c>
      <c r="AG26" s="69">
        <v>100.437</v>
      </c>
    </row>
    <row r="27" spans="2:33" x14ac:dyDescent="0.2">
      <c r="B27" t="s">
        <v>826</v>
      </c>
      <c r="C27" s="69">
        <v>3</v>
      </c>
      <c r="D27" s="42" t="s">
        <v>812</v>
      </c>
      <c r="E27" s="44">
        <v>44608</v>
      </c>
      <c r="F27" s="45" t="s">
        <v>355</v>
      </c>
      <c r="G27" s="69">
        <v>19.23</v>
      </c>
      <c r="H27" s="69">
        <v>39.136200000000002</v>
      </c>
      <c r="I27" s="69">
        <v>40.299300000000002</v>
      </c>
      <c r="J27" s="69">
        <v>0.37564500000000001</v>
      </c>
      <c r="K27" s="69">
        <v>-4.4400000000000004E-3</v>
      </c>
      <c r="L27" s="69">
        <v>0.38105899999999998</v>
      </c>
      <c r="M27" s="69">
        <v>8.1980999999999998E-2</v>
      </c>
      <c r="N27" s="69">
        <v>0.12615499999999999</v>
      </c>
      <c r="O27" s="69">
        <v>5.1702999999999999E-2</v>
      </c>
      <c r="P27" s="69">
        <v>99.677599999999998</v>
      </c>
      <c r="Q27" s="69">
        <f t="shared" si="0"/>
        <v>78.886403710117307</v>
      </c>
      <c r="U27">
        <v>57</v>
      </c>
      <c r="V27" t="s">
        <v>1209</v>
      </c>
      <c r="W27" s="26">
        <v>44663</v>
      </c>
      <c r="X27" s="69">
        <v>9.5869199999999992</v>
      </c>
      <c r="Y27" s="69">
        <v>39.999400000000001</v>
      </c>
      <c r="Z27" s="69">
        <v>49.155700000000003</v>
      </c>
      <c r="AA27" s="69">
        <v>9.1495999999999994E-2</v>
      </c>
      <c r="AB27" s="69">
        <v>1.6462999999999998E-2</v>
      </c>
      <c r="AC27" s="69">
        <v>0.13985800000000001</v>
      </c>
      <c r="AD27" s="69">
        <v>-9.3999999999999997E-4</v>
      </c>
      <c r="AE27" s="69">
        <v>2.3421000000000001E-2</v>
      </c>
      <c r="AF27" s="69">
        <v>0.36432599999999998</v>
      </c>
      <c r="AG27" s="69">
        <v>99.376599999999996</v>
      </c>
    </row>
    <row r="28" spans="2:33" x14ac:dyDescent="0.2">
      <c r="B28" t="s">
        <v>827</v>
      </c>
      <c r="C28" s="69">
        <v>3</v>
      </c>
      <c r="D28" s="42" t="s">
        <v>812</v>
      </c>
      <c r="E28" s="44">
        <v>44608</v>
      </c>
      <c r="F28" s="45" t="s">
        <v>355</v>
      </c>
      <c r="G28" s="69">
        <v>21.977900000000002</v>
      </c>
      <c r="H28" s="69">
        <v>38.627400000000002</v>
      </c>
      <c r="I28" s="69">
        <v>33.341000000000001</v>
      </c>
      <c r="J28" s="69">
        <v>2.5461499999999999</v>
      </c>
      <c r="K28" s="69">
        <v>-1.7000000000000001E-4</v>
      </c>
      <c r="L28" s="69">
        <v>0.49229800000000001</v>
      </c>
      <c r="M28" s="69">
        <v>0.50586299999999995</v>
      </c>
      <c r="N28" s="69">
        <v>1.1333299999999999</v>
      </c>
      <c r="O28" s="69">
        <v>2.3158000000000002E-2</v>
      </c>
      <c r="P28" s="69">
        <v>98.647000000000006</v>
      </c>
      <c r="Q28" s="69">
        <f t="shared" si="0"/>
        <v>73.007036607416637</v>
      </c>
      <c r="U28">
        <v>58</v>
      </c>
      <c r="V28" t="s">
        <v>1209</v>
      </c>
      <c r="W28" s="26">
        <v>44663</v>
      </c>
      <c r="X28" s="69">
        <v>9.6624499999999998</v>
      </c>
      <c r="Y28" s="69">
        <v>40.153599999999997</v>
      </c>
      <c r="Z28" s="69">
        <v>49.124299999999998</v>
      </c>
      <c r="AA28" s="69">
        <v>9.5950999999999995E-2</v>
      </c>
      <c r="AB28" s="69">
        <v>1.0989000000000001E-2</v>
      </c>
      <c r="AC28" s="69">
        <v>0.12679799999999999</v>
      </c>
      <c r="AD28" s="69">
        <v>7.509E-3</v>
      </c>
      <c r="AE28" s="69">
        <v>2.8136999999999999E-2</v>
      </c>
      <c r="AF28" s="69">
        <v>0.372423</v>
      </c>
      <c r="AG28" s="69">
        <v>99.5822</v>
      </c>
    </row>
    <row r="29" spans="2:33" x14ac:dyDescent="0.2">
      <c r="B29" t="s">
        <v>828</v>
      </c>
      <c r="C29" s="69">
        <v>3</v>
      </c>
      <c r="D29" s="42" t="s">
        <v>812</v>
      </c>
      <c r="E29" s="44">
        <v>44608</v>
      </c>
      <c r="F29" s="45" t="s">
        <v>355</v>
      </c>
      <c r="G29" s="69">
        <v>19.3324</v>
      </c>
      <c r="H29" s="69">
        <v>38.790900000000001</v>
      </c>
      <c r="I29" s="69">
        <v>39.468400000000003</v>
      </c>
      <c r="J29" s="69">
        <v>0.38525599999999999</v>
      </c>
      <c r="K29" s="69">
        <v>-1.6000000000000001E-3</v>
      </c>
      <c r="L29" s="69">
        <v>0.37498900000000002</v>
      </c>
      <c r="M29" s="69">
        <v>9.7906999999999994E-2</v>
      </c>
      <c r="N29" s="69">
        <v>0.129714</v>
      </c>
      <c r="O29" s="69">
        <v>7.2767999999999999E-2</v>
      </c>
      <c r="P29" s="69">
        <v>98.650700000000001</v>
      </c>
      <c r="Q29" s="69">
        <f t="shared" si="0"/>
        <v>78.447656533682604</v>
      </c>
      <c r="U29">
        <v>59</v>
      </c>
      <c r="V29" t="s">
        <v>1209</v>
      </c>
      <c r="W29" s="26">
        <v>44663</v>
      </c>
      <c r="X29" s="69">
        <v>9.6389899999999997</v>
      </c>
      <c r="Y29" s="69">
        <v>40.073799999999999</v>
      </c>
      <c r="Z29" s="69">
        <v>49.075899999999997</v>
      </c>
      <c r="AA29" s="69">
        <v>8.8616E-2</v>
      </c>
      <c r="AB29" s="69">
        <v>9.6290000000000004E-3</v>
      </c>
      <c r="AC29" s="69">
        <v>0.13863800000000001</v>
      </c>
      <c r="AD29" s="69">
        <v>1.2244E-2</v>
      </c>
      <c r="AE29" s="69">
        <v>1.8438E-2</v>
      </c>
      <c r="AF29" s="69">
        <v>0.36003600000000002</v>
      </c>
      <c r="AG29" s="69">
        <v>99.416300000000007</v>
      </c>
    </row>
    <row r="30" spans="2:33" x14ac:dyDescent="0.2">
      <c r="B30" t="s">
        <v>829</v>
      </c>
      <c r="C30" s="69">
        <v>3</v>
      </c>
      <c r="D30" s="42" t="s">
        <v>812</v>
      </c>
      <c r="E30" s="44">
        <v>44608</v>
      </c>
      <c r="F30" s="45" t="s">
        <v>355</v>
      </c>
      <c r="G30" s="69">
        <v>20.6251</v>
      </c>
      <c r="H30" s="69">
        <v>38.485599999999998</v>
      </c>
      <c r="I30" s="69">
        <v>39.042200000000001</v>
      </c>
      <c r="J30" s="69">
        <v>0.44678200000000001</v>
      </c>
      <c r="K30" s="69">
        <v>7.685E-3</v>
      </c>
      <c r="L30" s="69">
        <v>0.41399599999999998</v>
      </c>
      <c r="M30" s="69">
        <v>8.3492999999999998E-2</v>
      </c>
      <c r="N30" s="69">
        <v>0.211814</v>
      </c>
      <c r="O30" s="69">
        <v>3.143E-2</v>
      </c>
      <c r="P30" s="69">
        <v>99.347999999999999</v>
      </c>
      <c r="Q30" s="69">
        <f t="shared" si="0"/>
        <v>77.142295555110181</v>
      </c>
      <c r="U30">
        <v>73</v>
      </c>
      <c r="V30" t="s">
        <v>1210</v>
      </c>
      <c r="W30" s="26">
        <v>44656</v>
      </c>
      <c r="X30" s="69">
        <v>9.5510199999999994</v>
      </c>
      <c r="Y30" s="69">
        <v>40.713299999999997</v>
      </c>
      <c r="Z30" s="69">
        <v>49.693199999999997</v>
      </c>
      <c r="AA30" s="69">
        <v>9.3836000000000003E-2</v>
      </c>
      <c r="AB30" s="69">
        <v>1.3859E-2</v>
      </c>
      <c r="AC30" s="69">
        <v>0.154248</v>
      </c>
      <c r="AD30" s="69">
        <v>3.9179999999999996E-3</v>
      </c>
      <c r="AE30" s="69">
        <v>1.6701000000000001E-2</v>
      </c>
      <c r="AF30" s="69">
        <v>0.36538900000000002</v>
      </c>
      <c r="AG30" s="69">
        <v>100.605</v>
      </c>
    </row>
    <row r="31" spans="2:33" x14ac:dyDescent="0.2">
      <c r="B31" t="s">
        <v>830</v>
      </c>
      <c r="C31" s="69">
        <v>3</v>
      </c>
      <c r="D31" s="42" t="s">
        <v>812</v>
      </c>
      <c r="E31" s="44">
        <v>44608</v>
      </c>
      <c r="F31" s="45" t="s">
        <v>355</v>
      </c>
      <c r="G31" s="69">
        <v>19.3474</v>
      </c>
      <c r="H31" s="69">
        <v>38.701500000000003</v>
      </c>
      <c r="I31" s="69">
        <v>40.194099999999999</v>
      </c>
      <c r="J31" s="69">
        <v>0.30831399999999998</v>
      </c>
      <c r="K31" s="69">
        <v>-4.9500000000000004E-3</v>
      </c>
      <c r="L31" s="69">
        <v>0.38895200000000002</v>
      </c>
      <c r="M31" s="69">
        <v>5.3261000000000003E-2</v>
      </c>
      <c r="N31" s="69">
        <v>3.3205999999999999E-2</v>
      </c>
      <c r="O31" s="69">
        <v>3.8275999999999998E-2</v>
      </c>
      <c r="P31" s="69">
        <v>99.06</v>
      </c>
      <c r="Q31" s="69">
        <f t="shared" si="0"/>
        <v>78.741128365157337</v>
      </c>
      <c r="U31">
        <v>74</v>
      </c>
      <c r="V31" t="s">
        <v>1210</v>
      </c>
      <c r="W31" s="26">
        <v>44656</v>
      </c>
      <c r="X31" s="69">
        <v>9.5880200000000002</v>
      </c>
      <c r="Y31" s="69">
        <v>40.784599999999998</v>
      </c>
      <c r="Z31" s="69">
        <v>49.518700000000003</v>
      </c>
      <c r="AA31" s="69">
        <v>9.5336000000000004E-2</v>
      </c>
      <c r="AB31" s="69">
        <v>8.1580000000000003E-3</v>
      </c>
      <c r="AC31" s="69">
        <v>0.13984099999999999</v>
      </c>
      <c r="AD31" s="69">
        <v>8.2970000000000006E-3</v>
      </c>
      <c r="AE31" s="69">
        <v>2.375E-2</v>
      </c>
      <c r="AF31" s="69">
        <v>0.36946899999999999</v>
      </c>
      <c r="AG31" s="69">
        <v>100.536</v>
      </c>
    </row>
    <row r="32" spans="2:33" x14ac:dyDescent="0.2">
      <c r="B32" t="s">
        <v>831</v>
      </c>
      <c r="C32" s="69">
        <v>3</v>
      </c>
      <c r="D32" s="42" t="s">
        <v>812</v>
      </c>
      <c r="E32" s="44">
        <v>44608</v>
      </c>
      <c r="F32" s="45" t="s">
        <v>355</v>
      </c>
      <c r="G32" s="69">
        <v>19.087</v>
      </c>
      <c r="H32" s="69">
        <v>38.625599999999999</v>
      </c>
      <c r="I32" s="69">
        <v>40.102200000000003</v>
      </c>
      <c r="J32" s="69">
        <v>0.36385899999999999</v>
      </c>
      <c r="K32" s="69">
        <v>-2.0200000000000001E-3</v>
      </c>
      <c r="L32" s="69">
        <v>0.36465799999999998</v>
      </c>
      <c r="M32" s="69">
        <v>4.5788000000000002E-2</v>
      </c>
      <c r="N32" s="69">
        <v>0.121587</v>
      </c>
      <c r="O32" s="69">
        <v>4.7151999999999999E-2</v>
      </c>
      <c r="P32" s="69">
        <v>98.755899999999997</v>
      </c>
      <c r="Q32" s="69">
        <f t="shared" si="0"/>
        <v>78.929030560078715</v>
      </c>
      <c r="U32">
        <v>73</v>
      </c>
      <c r="V32" t="s">
        <v>1210</v>
      </c>
      <c r="W32" s="26">
        <v>44663</v>
      </c>
      <c r="X32" s="69">
        <v>9.5624900000000004</v>
      </c>
      <c r="Y32" s="69">
        <v>40.513800000000003</v>
      </c>
      <c r="Z32" s="69">
        <v>49.108699999999999</v>
      </c>
      <c r="AA32" s="69">
        <v>8.8872999999999994E-2</v>
      </c>
      <c r="AB32" s="69">
        <v>8.9470000000000001E-3</v>
      </c>
      <c r="AC32" s="69">
        <v>0.13963600000000001</v>
      </c>
      <c r="AD32" s="69">
        <v>3.1189999999999998E-3</v>
      </c>
      <c r="AE32" s="69">
        <v>9.7769999999999992E-3</v>
      </c>
      <c r="AF32" s="69">
        <v>0.373475</v>
      </c>
      <c r="AG32" s="69">
        <v>99.808800000000005</v>
      </c>
    </row>
    <row r="33" spans="2:33" x14ac:dyDescent="0.2">
      <c r="B33" t="s">
        <v>832</v>
      </c>
      <c r="C33" s="69">
        <v>3</v>
      </c>
      <c r="D33" s="42" t="s">
        <v>812</v>
      </c>
      <c r="E33" s="44">
        <v>44608</v>
      </c>
      <c r="F33" s="45" t="s">
        <v>355</v>
      </c>
      <c r="G33" s="69">
        <v>19.318999999999999</v>
      </c>
      <c r="H33" s="69">
        <v>38.539700000000003</v>
      </c>
      <c r="I33" s="69">
        <v>40.237400000000001</v>
      </c>
      <c r="J33" s="69">
        <v>0.33101599999999998</v>
      </c>
      <c r="K33" s="69">
        <v>-4.6000000000000001E-4</v>
      </c>
      <c r="L33" s="69">
        <v>0.37593599999999999</v>
      </c>
      <c r="M33" s="69">
        <v>5.5029000000000002E-2</v>
      </c>
      <c r="N33" s="69">
        <v>6.8600999999999995E-2</v>
      </c>
      <c r="O33" s="69">
        <v>4.1333000000000002E-2</v>
      </c>
      <c r="P33" s="69">
        <v>98.967500000000001</v>
      </c>
      <c r="Q33" s="69">
        <f t="shared" si="0"/>
        <v>78.783710343899514</v>
      </c>
      <c r="U33">
        <v>74</v>
      </c>
      <c r="V33" t="s">
        <v>1210</v>
      </c>
      <c r="W33" s="26">
        <v>44663</v>
      </c>
      <c r="X33" s="69">
        <v>9.5796700000000001</v>
      </c>
      <c r="Y33" s="69">
        <v>40.419800000000002</v>
      </c>
      <c r="Z33" s="69">
        <v>49.045499999999997</v>
      </c>
      <c r="AA33" s="69">
        <v>9.4203999999999996E-2</v>
      </c>
      <c r="AB33" s="69">
        <v>1.4678E-2</v>
      </c>
      <c r="AC33" s="69">
        <v>0.13483000000000001</v>
      </c>
      <c r="AD33" s="69">
        <v>1.6180000000000001E-3</v>
      </c>
      <c r="AE33" s="69">
        <v>2.3237000000000001E-2</v>
      </c>
      <c r="AF33" s="69">
        <v>0.37116199999999999</v>
      </c>
      <c r="AG33" s="69">
        <v>99.684600000000003</v>
      </c>
    </row>
    <row r="34" spans="2:33" x14ac:dyDescent="0.2">
      <c r="B34" t="s">
        <v>833</v>
      </c>
      <c r="C34" s="69">
        <v>3</v>
      </c>
      <c r="D34" s="42" t="s">
        <v>812</v>
      </c>
      <c r="E34" s="44">
        <v>44608</v>
      </c>
      <c r="F34" s="45" t="s">
        <v>355</v>
      </c>
      <c r="G34" s="69">
        <v>18.539100000000001</v>
      </c>
      <c r="H34" s="69">
        <v>38.789499999999997</v>
      </c>
      <c r="I34" s="69">
        <v>40.725499999999997</v>
      </c>
      <c r="J34" s="69">
        <v>0.35939599999999999</v>
      </c>
      <c r="K34" s="69">
        <v>-6.3000000000000003E-4</v>
      </c>
      <c r="L34" s="69">
        <v>0.24974499999999999</v>
      </c>
      <c r="M34" s="69">
        <v>8.1693000000000002E-2</v>
      </c>
      <c r="N34" s="69">
        <v>0.140345</v>
      </c>
      <c r="O34" s="69">
        <v>0.12606300000000001</v>
      </c>
      <c r="P34" s="69">
        <v>99.0107</v>
      </c>
      <c r="Q34" s="69">
        <f t="shared" si="0"/>
        <v>79.660378707302755</v>
      </c>
      <c r="U34">
        <v>85</v>
      </c>
      <c r="V34" t="s">
        <v>1211</v>
      </c>
      <c r="W34" s="26">
        <v>44656</v>
      </c>
      <c r="X34" s="69">
        <v>9.5394100000000002</v>
      </c>
      <c r="Y34" s="69">
        <v>40.972900000000003</v>
      </c>
      <c r="Z34" s="69">
        <v>49.472099999999998</v>
      </c>
      <c r="AA34" s="69">
        <v>9.1178999999999996E-2</v>
      </c>
      <c r="AB34" s="69">
        <v>1.5254999999999999E-2</v>
      </c>
      <c r="AC34" s="69">
        <v>0.142982</v>
      </c>
      <c r="AD34" s="69">
        <v>1.8450000000000001E-3</v>
      </c>
      <c r="AE34" s="69">
        <v>1.4008E-2</v>
      </c>
      <c r="AF34" s="69">
        <v>0.36433300000000002</v>
      </c>
      <c r="AG34" s="69">
        <v>100.614</v>
      </c>
    </row>
    <row r="35" spans="2:33" x14ac:dyDescent="0.2">
      <c r="B35" t="s">
        <v>834</v>
      </c>
      <c r="C35" s="69">
        <v>3</v>
      </c>
      <c r="D35" t="s">
        <v>835</v>
      </c>
      <c r="E35" s="25">
        <v>44855</v>
      </c>
      <c r="F35" s="22" t="s">
        <v>98</v>
      </c>
      <c r="G35" s="69">
        <v>20.0227</v>
      </c>
      <c r="H35" s="69">
        <v>38.790599999999998</v>
      </c>
      <c r="I35" s="69">
        <v>40.881599999999999</v>
      </c>
      <c r="J35" s="69">
        <v>0</v>
      </c>
      <c r="K35" s="69">
        <v>5.4229999999999999E-3</v>
      </c>
      <c r="L35" s="69">
        <v>0.30663899999999999</v>
      </c>
      <c r="M35" s="69">
        <v>2.6252999999999999E-2</v>
      </c>
      <c r="N35" s="69">
        <v>1.4404999999999999E-2</v>
      </c>
      <c r="O35" s="69">
        <v>9.8861000000000004E-2</v>
      </c>
      <c r="P35" s="69">
        <v>100.146</v>
      </c>
      <c r="Q35" s="69">
        <v>78.449007668318046</v>
      </c>
      <c r="U35">
        <v>86</v>
      </c>
      <c r="V35" t="s">
        <v>1211</v>
      </c>
      <c r="W35" s="26">
        <v>44656</v>
      </c>
      <c r="X35" s="69">
        <v>9.5562000000000005</v>
      </c>
      <c r="Y35" s="69">
        <v>40.954599999999999</v>
      </c>
      <c r="Z35" s="69">
        <v>49.454799999999999</v>
      </c>
      <c r="AA35" s="69">
        <v>8.9733999999999994E-2</v>
      </c>
      <c r="AB35" s="69">
        <v>1.8540999999999998E-2</v>
      </c>
      <c r="AC35" s="69">
        <v>0.159862</v>
      </c>
      <c r="AD35" s="69">
        <v>4.8409999999999998E-3</v>
      </c>
      <c r="AE35" s="69">
        <v>1.6021000000000001E-2</v>
      </c>
      <c r="AF35" s="69">
        <v>0.37762499999999999</v>
      </c>
      <c r="AG35" s="69">
        <v>100.63200000000001</v>
      </c>
    </row>
    <row r="36" spans="2:33" x14ac:dyDescent="0.2">
      <c r="B36" t="s">
        <v>836</v>
      </c>
      <c r="C36" s="69">
        <v>3</v>
      </c>
      <c r="D36" t="s">
        <v>835</v>
      </c>
      <c r="E36" s="25">
        <v>44855</v>
      </c>
      <c r="F36" s="22" t="s">
        <v>98</v>
      </c>
      <c r="G36" s="69">
        <v>19.871500000000001</v>
      </c>
      <c r="H36" s="69">
        <v>39.096600000000002</v>
      </c>
      <c r="I36" s="69">
        <v>40.796300000000002</v>
      </c>
      <c r="J36" s="69">
        <v>0</v>
      </c>
      <c r="K36" s="71" t="s">
        <v>16</v>
      </c>
      <c r="L36" s="69">
        <v>0.31503300000000001</v>
      </c>
      <c r="M36" s="69">
        <v>2.3709999999999998E-2</v>
      </c>
      <c r="N36" s="69">
        <v>1.4396000000000001E-2</v>
      </c>
      <c r="O36" s="69">
        <v>6.4665E-2</v>
      </c>
      <c r="P36" s="69">
        <v>100.175</v>
      </c>
      <c r="Q36" s="69">
        <v>78.541693795909453</v>
      </c>
      <c r="U36">
        <v>87</v>
      </c>
      <c r="V36" t="s">
        <v>1211</v>
      </c>
      <c r="W36" s="26">
        <v>44656</v>
      </c>
      <c r="X36" s="69">
        <v>9.5372000000000003</v>
      </c>
      <c r="Y36" s="69">
        <v>40.779800000000002</v>
      </c>
      <c r="Z36" s="69">
        <v>49.362400000000001</v>
      </c>
      <c r="AA36" s="69">
        <v>9.0533000000000002E-2</v>
      </c>
      <c r="AB36" s="69">
        <v>6.45E-3</v>
      </c>
      <c r="AC36" s="69">
        <v>0.14926</v>
      </c>
      <c r="AD36" s="69">
        <v>2.5360000000000001E-3</v>
      </c>
      <c r="AE36" s="69">
        <v>1.6181000000000001E-2</v>
      </c>
      <c r="AF36" s="69">
        <v>0.36763499999999999</v>
      </c>
      <c r="AG36" s="69">
        <v>100.312</v>
      </c>
    </row>
    <row r="37" spans="2:33" x14ac:dyDescent="0.2">
      <c r="B37" t="s">
        <v>837</v>
      </c>
      <c r="C37" s="69">
        <v>3</v>
      </c>
      <c r="D37" t="s">
        <v>835</v>
      </c>
      <c r="E37" s="25">
        <v>44855</v>
      </c>
      <c r="F37" s="22" t="s">
        <v>98</v>
      </c>
      <c r="G37" s="69">
        <v>19.429500000000001</v>
      </c>
      <c r="H37" s="69">
        <v>38.970500000000001</v>
      </c>
      <c r="I37" s="69">
        <v>41.060299999999998</v>
      </c>
      <c r="J37" s="69">
        <v>0</v>
      </c>
      <c r="K37" s="69">
        <v>3.7989999999999999E-3</v>
      </c>
      <c r="L37" s="69">
        <v>0.28457500000000002</v>
      </c>
      <c r="M37" s="69">
        <v>3.8195E-2</v>
      </c>
      <c r="N37" s="69">
        <v>7.7120000000000001E-3</v>
      </c>
      <c r="O37" s="69">
        <v>0.118866</v>
      </c>
      <c r="P37" s="69">
        <v>99.913399999999996</v>
      </c>
      <c r="Q37" s="69">
        <v>79.025503505005872</v>
      </c>
      <c r="U37">
        <v>85</v>
      </c>
      <c r="V37" t="s">
        <v>1211</v>
      </c>
      <c r="W37" s="26">
        <v>44663</v>
      </c>
      <c r="X37" s="69">
        <v>9.6467200000000002</v>
      </c>
      <c r="Y37" s="69">
        <v>40.347499999999997</v>
      </c>
      <c r="Z37" s="69">
        <v>49.223700000000001</v>
      </c>
      <c r="AA37" s="69">
        <v>9.3026999999999999E-2</v>
      </c>
      <c r="AB37" s="69">
        <v>5.2769999999999996E-3</v>
      </c>
      <c r="AC37" s="69">
        <v>0.129828</v>
      </c>
      <c r="AD37" s="69">
        <v>4.7400000000000003E-3</v>
      </c>
      <c r="AE37" s="69">
        <v>1.7913999999999999E-2</v>
      </c>
      <c r="AF37" s="69">
        <v>0.36060999999999999</v>
      </c>
      <c r="AG37" s="69">
        <v>99.829300000000003</v>
      </c>
    </row>
    <row r="38" spans="2:33" x14ac:dyDescent="0.2">
      <c r="B38" t="s">
        <v>838</v>
      </c>
      <c r="C38" s="69">
        <v>3</v>
      </c>
      <c r="D38" t="s">
        <v>835</v>
      </c>
      <c r="E38" s="25">
        <v>44855</v>
      </c>
      <c r="F38" s="22" t="s">
        <v>98</v>
      </c>
      <c r="G38" s="69">
        <v>16.758199999999999</v>
      </c>
      <c r="H38" s="69">
        <v>39.426299999999998</v>
      </c>
      <c r="I38" s="69">
        <v>43.349299999999999</v>
      </c>
      <c r="J38" s="69">
        <v>0</v>
      </c>
      <c r="K38" s="69">
        <v>3.0932999999999999E-2</v>
      </c>
      <c r="L38" s="69">
        <v>0.25270199999999998</v>
      </c>
      <c r="M38" s="69">
        <v>3.1375E-2</v>
      </c>
      <c r="N38" s="69">
        <v>1.155E-2</v>
      </c>
      <c r="O38" s="69">
        <v>0.18599099999999999</v>
      </c>
      <c r="P38" s="69">
        <v>100.04600000000001</v>
      </c>
      <c r="Q38" s="69">
        <v>82.180381863547169</v>
      </c>
      <c r="U38">
        <v>86</v>
      </c>
      <c r="V38" t="s">
        <v>1211</v>
      </c>
      <c r="W38" s="26">
        <v>44663</v>
      </c>
      <c r="X38" s="69">
        <v>9.6302599999999998</v>
      </c>
      <c r="Y38" s="69">
        <v>40.256700000000002</v>
      </c>
      <c r="Z38" s="69">
        <v>49.125599999999999</v>
      </c>
      <c r="AA38" s="69">
        <v>9.0939999999999993E-2</v>
      </c>
      <c r="AB38" s="69">
        <v>1.5751000000000001E-2</v>
      </c>
      <c r="AC38" s="69">
        <v>0.12737100000000001</v>
      </c>
      <c r="AD38" s="69">
        <v>1.2719999999999999E-3</v>
      </c>
      <c r="AE38" s="69">
        <v>1.8700999999999999E-2</v>
      </c>
      <c r="AF38" s="69">
        <v>0.37549900000000003</v>
      </c>
      <c r="AG38" s="69">
        <v>99.641999999999996</v>
      </c>
    </row>
    <row r="39" spans="2:33" x14ac:dyDescent="0.2">
      <c r="B39" t="s">
        <v>839</v>
      </c>
      <c r="C39" s="69">
        <v>3</v>
      </c>
      <c r="D39" t="s">
        <v>835</v>
      </c>
      <c r="E39" s="25">
        <v>44855</v>
      </c>
      <c r="F39" s="22" t="s">
        <v>98</v>
      </c>
      <c r="G39" s="69">
        <v>19.846599999999999</v>
      </c>
      <c r="H39" s="69">
        <v>39.106699999999996</v>
      </c>
      <c r="I39" s="69">
        <v>40.904600000000002</v>
      </c>
      <c r="J39" s="69">
        <v>0</v>
      </c>
      <c r="K39" s="69">
        <v>3.0630000000000002E-3</v>
      </c>
      <c r="L39" s="69">
        <v>0.299431</v>
      </c>
      <c r="M39" s="69">
        <v>3.0152000000000002E-2</v>
      </c>
      <c r="N39" s="69">
        <v>2.2020000000000001E-2</v>
      </c>
      <c r="O39" s="69">
        <v>0.112457</v>
      </c>
      <c r="P39" s="69">
        <v>100.325</v>
      </c>
      <c r="Q39" s="69">
        <v>78.607446882524812</v>
      </c>
      <c r="U39">
        <v>87</v>
      </c>
      <c r="V39" t="s">
        <v>1211</v>
      </c>
      <c r="W39" s="26">
        <v>44663</v>
      </c>
      <c r="X39" s="69">
        <v>9.6915800000000001</v>
      </c>
      <c r="Y39" s="69">
        <v>40.160400000000003</v>
      </c>
      <c r="Z39" s="69">
        <v>49.238900000000001</v>
      </c>
      <c r="AA39" s="69">
        <v>9.1132000000000005E-2</v>
      </c>
      <c r="AB39" s="69">
        <v>1.6872999999999999E-2</v>
      </c>
      <c r="AC39" s="69">
        <v>0.15700500000000001</v>
      </c>
      <c r="AD39" s="69">
        <v>-8.0999999999999996E-4</v>
      </c>
      <c r="AE39" s="69">
        <v>1.5151E-2</v>
      </c>
      <c r="AF39" s="69">
        <v>0.37020999999999998</v>
      </c>
      <c r="AG39" s="69">
        <v>99.740499999999997</v>
      </c>
    </row>
    <row r="40" spans="2:33" x14ac:dyDescent="0.2">
      <c r="B40" t="s">
        <v>840</v>
      </c>
      <c r="C40" s="69">
        <v>3</v>
      </c>
      <c r="D40" t="s">
        <v>835</v>
      </c>
      <c r="E40" s="25">
        <v>44855</v>
      </c>
      <c r="F40" s="22" t="s">
        <v>98</v>
      </c>
      <c r="G40" s="69">
        <v>19.638000000000002</v>
      </c>
      <c r="H40" s="69">
        <v>38.964799999999997</v>
      </c>
      <c r="I40" s="69">
        <v>40.886699999999998</v>
      </c>
      <c r="J40" s="69">
        <v>0</v>
      </c>
      <c r="K40" s="69">
        <v>7.0330000000000002E-3</v>
      </c>
      <c r="L40" s="69">
        <v>0.29905700000000002</v>
      </c>
      <c r="M40" s="69">
        <v>2.2374000000000002E-2</v>
      </c>
      <c r="N40" s="69">
        <v>1.0461E-2</v>
      </c>
      <c r="O40" s="69">
        <v>0.119779</v>
      </c>
      <c r="P40" s="69">
        <v>99.9482</v>
      </c>
      <c r="Q40" s="69">
        <v>78.77727394428517</v>
      </c>
      <c r="U40">
        <v>17</v>
      </c>
      <c r="V40" t="s">
        <v>1212</v>
      </c>
      <c r="W40" s="26">
        <v>44663</v>
      </c>
      <c r="X40" s="69">
        <v>9.5585400000000007</v>
      </c>
      <c r="Y40" s="69">
        <v>40.312600000000003</v>
      </c>
      <c r="Z40" s="69">
        <v>48.974400000000003</v>
      </c>
      <c r="AA40" s="69">
        <v>8.8994000000000004E-2</v>
      </c>
      <c r="AB40" s="69">
        <v>2.0396999999999998E-2</v>
      </c>
      <c r="AC40" s="69">
        <v>0.14743899999999999</v>
      </c>
      <c r="AD40" s="69">
        <v>7.8480000000000008E-3</v>
      </c>
      <c r="AE40" s="69">
        <v>2.5134E-2</v>
      </c>
      <c r="AF40" s="69">
        <v>0.36466599999999999</v>
      </c>
      <c r="AG40" s="69">
        <v>99.5</v>
      </c>
    </row>
    <row r="41" spans="2:33" x14ac:dyDescent="0.2">
      <c r="B41" t="s">
        <v>841</v>
      </c>
      <c r="C41" s="69">
        <v>3</v>
      </c>
      <c r="D41" t="s">
        <v>835</v>
      </c>
      <c r="E41" s="25">
        <v>44855</v>
      </c>
      <c r="F41" s="22" t="s">
        <v>98</v>
      </c>
      <c r="G41" s="69">
        <v>16.3522</v>
      </c>
      <c r="H41" s="69">
        <v>39.611400000000003</v>
      </c>
      <c r="I41" s="69">
        <v>43.674500000000002</v>
      </c>
      <c r="J41" s="69">
        <v>0</v>
      </c>
      <c r="K41" s="69">
        <v>3.9218999999999997E-2</v>
      </c>
      <c r="L41" s="69">
        <v>0.215977</v>
      </c>
      <c r="M41" s="69">
        <v>3.0858E-2</v>
      </c>
      <c r="N41" s="69">
        <v>2.5794999999999998E-2</v>
      </c>
      <c r="O41" s="69">
        <v>0.19014</v>
      </c>
      <c r="P41" s="69">
        <v>100.14</v>
      </c>
      <c r="Q41" s="69">
        <v>82.6441960362353</v>
      </c>
      <c r="U41">
        <v>18</v>
      </c>
      <c r="V41" t="s">
        <v>1212</v>
      </c>
      <c r="W41" s="26">
        <v>44663</v>
      </c>
      <c r="X41" s="69">
        <v>9.5465599999999995</v>
      </c>
      <c r="Y41" s="69">
        <v>40.334800000000001</v>
      </c>
      <c r="Z41" s="69">
        <v>48.981499999999997</v>
      </c>
      <c r="AA41" s="69">
        <v>8.8662000000000005E-2</v>
      </c>
      <c r="AB41" s="69">
        <v>1.7767000000000002E-2</v>
      </c>
      <c r="AC41" s="69">
        <v>0.13175500000000001</v>
      </c>
      <c r="AD41" s="69">
        <v>9.3480000000000004E-3</v>
      </c>
      <c r="AE41" s="69">
        <v>1.2625000000000001E-2</v>
      </c>
      <c r="AF41" s="69">
        <v>0.37787999999999999</v>
      </c>
      <c r="AG41" s="69">
        <v>99.500900000000001</v>
      </c>
    </row>
    <row r="42" spans="2:33" x14ac:dyDescent="0.2">
      <c r="B42" t="s">
        <v>842</v>
      </c>
      <c r="C42" s="69">
        <v>3</v>
      </c>
      <c r="D42" t="s">
        <v>835</v>
      </c>
      <c r="E42" s="25">
        <v>44855</v>
      </c>
      <c r="F42" s="22" t="s">
        <v>98</v>
      </c>
      <c r="G42" s="69">
        <v>18.1083</v>
      </c>
      <c r="H42" s="69">
        <v>39.4861</v>
      </c>
      <c r="I42" s="69">
        <v>42.256999999999998</v>
      </c>
      <c r="J42" s="69">
        <v>0</v>
      </c>
      <c r="K42" s="69">
        <v>2.2889E-2</v>
      </c>
      <c r="L42" s="69">
        <v>0.25180399999999997</v>
      </c>
      <c r="M42" s="69">
        <v>2.1787000000000001E-2</v>
      </c>
      <c r="N42" s="69">
        <v>1.2468999999999999E-2</v>
      </c>
      <c r="O42" s="69">
        <v>0.14799000000000001</v>
      </c>
      <c r="P42" s="69">
        <v>100.30800000000001</v>
      </c>
      <c r="Q42" s="69">
        <v>80.62170958847571</v>
      </c>
      <c r="U42">
        <v>32</v>
      </c>
      <c r="V42" t="s">
        <v>1213</v>
      </c>
      <c r="W42" s="26">
        <v>44663</v>
      </c>
      <c r="X42" s="69">
        <v>9.6117100000000004</v>
      </c>
      <c r="Y42" s="69">
        <v>40.298499999999997</v>
      </c>
      <c r="Z42" s="69">
        <v>49.196899999999999</v>
      </c>
      <c r="AA42" s="69">
        <v>9.2296000000000003E-2</v>
      </c>
      <c r="AB42" s="69">
        <v>2.2950999999999999E-2</v>
      </c>
      <c r="AC42" s="69">
        <v>0.126137</v>
      </c>
      <c r="AD42" s="69">
        <v>8.7749999999999998E-3</v>
      </c>
      <c r="AE42" s="69">
        <v>2.4479999999999998E-2</v>
      </c>
      <c r="AF42" s="69">
        <v>0.36316700000000002</v>
      </c>
      <c r="AG42" s="69">
        <v>99.745000000000005</v>
      </c>
    </row>
    <row r="43" spans="2:33" x14ac:dyDescent="0.2">
      <c r="B43" t="s">
        <v>843</v>
      </c>
      <c r="C43" s="69">
        <v>3</v>
      </c>
      <c r="D43" t="s">
        <v>835</v>
      </c>
      <c r="E43" s="25">
        <v>44855</v>
      </c>
      <c r="F43" s="22" t="s">
        <v>98</v>
      </c>
      <c r="G43" s="69">
        <v>18.0047</v>
      </c>
      <c r="H43" s="69">
        <v>39.283900000000003</v>
      </c>
      <c r="I43" s="69">
        <v>42.282499999999999</v>
      </c>
      <c r="J43" s="69">
        <v>0</v>
      </c>
      <c r="K43" s="71" t="s">
        <v>16</v>
      </c>
      <c r="L43" s="69">
        <v>0.26023200000000002</v>
      </c>
      <c r="M43" s="69">
        <v>2.8718E-2</v>
      </c>
      <c r="N43" s="69">
        <v>1.8244E-2</v>
      </c>
      <c r="O43" s="69">
        <v>0.14855599999999999</v>
      </c>
      <c r="P43" s="69">
        <v>100.021</v>
      </c>
      <c r="Q43" s="69">
        <v>80.720572055419936</v>
      </c>
      <c r="U43">
        <v>33</v>
      </c>
      <c r="V43" t="s">
        <v>1213</v>
      </c>
      <c r="W43" s="26">
        <v>44663</v>
      </c>
      <c r="X43" s="69">
        <v>9.5498100000000008</v>
      </c>
      <c r="Y43" s="69">
        <v>40.163699999999999</v>
      </c>
      <c r="Z43" s="69">
        <v>48.979700000000001</v>
      </c>
      <c r="AA43" s="69">
        <v>8.9665999999999996E-2</v>
      </c>
      <c r="AB43" s="69">
        <v>6.0879999999999997E-3</v>
      </c>
      <c r="AC43" s="69">
        <v>0.15459700000000001</v>
      </c>
      <c r="AD43" s="69">
        <v>6.3499999999999997E-3</v>
      </c>
      <c r="AE43" s="69">
        <v>1.8641999999999999E-2</v>
      </c>
      <c r="AF43" s="69">
        <v>0.34914699999999999</v>
      </c>
      <c r="AG43" s="69">
        <v>99.317700000000002</v>
      </c>
    </row>
    <row r="44" spans="2:33" x14ac:dyDescent="0.2">
      <c r="B44" t="s">
        <v>844</v>
      </c>
      <c r="C44" s="69">
        <v>3</v>
      </c>
      <c r="D44" t="s">
        <v>835</v>
      </c>
      <c r="E44" s="25">
        <v>44855</v>
      </c>
      <c r="F44" s="22" t="s">
        <v>98</v>
      </c>
      <c r="G44" s="69">
        <v>19.982800000000001</v>
      </c>
      <c r="H44" s="69">
        <v>38.646900000000002</v>
      </c>
      <c r="I44" s="69">
        <v>40.527099999999997</v>
      </c>
      <c r="J44" s="69">
        <v>0</v>
      </c>
      <c r="K44" s="71" t="s">
        <v>16</v>
      </c>
      <c r="L44" s="69">
        <v>0.33151399999999998</v>
      </c>
      <c r="M44" s="69">
        <v>3.0790999999999999E-2</v>
      </c>
      <c r="N44" s="69">
        <v>8.4989999999999996E-3</v>
      </c>
      <c r="O44" s="69">
        <v>6.8560999999999997E-2</v>
      </c>
      <c r="P44" s="69">
        <v>99.580200000000005</v>
      </c>
      <c r="Q44" s="69">
        <v>78.335250266859802</v>
      </c>
      <c r="U44">
        <v>34</v>
      </c>
      <c r="V44" t="s">
        <v>1213</v>
      </c>
      <c r="W44" s="26">
        <v>44663</v>
      </c>
      <c r="X44" s="69">
        <v>9.6240100000000002</v>
      </c>
      <c r="Y44" s="69">
        <v>40.230499999999999</v>
      </c>
      <c r="Z44" s="69">
        <v>49.036700000000003</v>
      </c>
      <c r="AA44" s="69">
        <v>9.0861999999999998E-2</v>
      </c>
      <c r="AB44" s="69">
        <v>7.097E-3</v>
      </c>
      <c r="AC44" s="69">
        <v>0.146033</v>
      </c>
      <c r="AD44" s="69">
        <v>-5.8E-4</v>
      </c>
      <c r="AE44" s="69">
        <v>1.7693E-2</v>
      </c>
      <c r="AF44" s="69">
        <v>0.36777700000000002</v>
      </c>
      <c r="AG44" s="69">
        <v>99.520099999999999</v>
      </c>
    </row>
    <row r="45" spans="2:33" x14ac:dyDescent="0.2">
      <c r="B45" t="s">
        <v>845</v>
      </c>
      <c r="C45" s="69">
        <v>3</v>
      </c>
      <c r="D45" t="s">
        <v>835</v>
      </c>
      <c r="E45" s="25">
        <v>44855</v>
      </c>
      <c r="F45" s="22" t="s">
        <v>98</v>
      </c>
      <c r="G45" s="69">
        <v>18.3536</v>
      </c>
      <c r="H45" s="69">
        <v>39.386699999999998</v>
      </c>
      <c r="I45" s="69">
        <v>42.0471</v>
      </c>
      <c r="J45" s="69">
        <v>0</v>
      </c>
      <c r="K45" s="69">
        <v>1.4615E-2</v>
      </c>
      <c r="L45" s="69">
        <v>0.26197300000000001</v>
      </c>
      <c r="M45" s="69">
        <v>2.6349999999999998E-2</v>
      </c>
      <c r="N45" s="69">
        <v>1.0906000000000001E-2</v>
      </c>
      <c r="O45" s="69">
        <v>0.15112300000000001</v>
      </c>
      <c r="P45" s="69">
        <v>100.252</v>
      </c>
      <c r="Q45" s="69">
        <v>80.332065649945577</v>
      </c>
      <c r="U45">
        <v>4</v>
      </c>
      <c r="V45" t="s">
        <v>1214</v>
      </c>
      <c r="W45" s="26">
        <v>44658</v>
      </c>
      <c r="X45" s="69">
        <v>9.5303100000000001</v>
      </c>
      <c r="Y45" s="69">
        <v>40.034300000000002</v>
      </c>
      <c r="Z45" s="69">
        <v>49.595399999999998</v>
      </c>
      <c r="AA45" s="69">
        <v>9.4968999999999998E-2</v>
      </c>
      <c r="AB45" s="69">
        <v>1.7395999999999998E-2</v>
      </c>
      <c r="AC45" s="69">
        <v>0.138348</v>
      </c>
      <c r="AD45" s="69">
        <v>-1.5200000000000001E-3</v>
      </c>
      <c r="AE45" s="69">
        <v>1.8768E-2</v>
      </c>
      <c r="AF45" s="69">
        <v>0.36115900000000001</v>
      </c>
      <c r="AG45" s="69">
        <v>99.789100000000005</v>
      </c>
    </row>
    <row r="46" spans="2:33" x14ac:dyDescent="0.2">
      <c r="B46" t="s">
        <v>846</v>
      </c>
      <c r="C46" s="69">
        <v>3</v>
      </c>
      <c r="D46" t="s">
        <v>835</v>
      </c>
      <c r="E46" s="25">
        <v>44855</v>
      </c>
      <c r="F46" s="22" t="s">
        <v>98</v>
      </c>
      <c r="G46" s="69">
        <v>19.562999999999999</v>
      </c>
      <c r="H46" s="69">
        <v>39.299300000000002</v>
      </c>
      <c r="I46" s="69">
        <v>40.915500000000002</v>
      </c>
      <c r="J46" s="69">
        <v>0</v>
      </c>
      <c r="K46" s="69">
        <v>-2.7499999999999998E-3</v>
      </c>
      <c r="L46" s="69">
        <v>0.29753600000000002</v>
      </c>
      <c r="M46" s="69">
        <v>3.0058000000000001E-2</v>
      </c>
      <c r="N46" s="69">
        <v>1.0694E-2</v>
      </c>
      <c r="O46" s="69">
        <v>0.11317000000000001</v>
      </c>
      <c r="P46" s="69">
        <v>100.227</v>
      </c>
      <c r="Q46" s="69">
        <v>78.852920778878101</v>
      </c>
      <c r="U46">
        <v>5</v>
      </c>
      <c r="V46" t="s">
        <v>1214</v>
      </c>
      <c r="W46" s="26">
        <v>44658</v>
      </c>
      <c r="X46" s="69">
        <v>9.5632999999999999</v>
      </c>
      <c r="Y46" s="69">
        <v>40.192</v>
      </c>
      <c r="Z46" s="69">
        <v>49.314900000000002</v>
      </c>
      <c r="AA46" s="69">
        <v>9.0192999999999995E-2</v>
      </c>
      <c r="AB46" s="69">
        <v>2.0246E-2</v>
      </c>
      <c r="AC46" s="69">
        <v>0.130273</v>
      </c>
      <c r="AD46" s="69">
        <v>-1.64E-3</v>
      </c>
      <c r="AE46" s="69">
        <v>1.3795E-2</v>
      </c>
      <c r="AF46" s="69">
        <v>0.36241000000000001</v>
      </c>
      <c r="AG46" s="69">
        <v>99.685500000000005</v>
      </c>
    </row>
    <row r="47" spans="2:33" x14ac:dyDescent="0.2">
      <c r="B47" t="s">
        <v>847</v>
      </c>
      <c r="C47" s="69">
        <v>3</v>
      </c>
      <c r="D47" t="s">
        <v>835</v>
      </c>
      <c r="E47" s="25">
        <v>44855</v>
      </c>
      <c r="F47" s="22" t="s">
        <v>98</v>
      </c>
      <c r="G47" s="69">
        <v>18.3322</v>
      </c>
      <c r="H47" s="69">
        <v>39.634099999999997</v>
      </c>
      <c r="I47" s="69">
        <v>41.966099999999997</v>
      </c>
      <c r="J47" s="69">
        <v>0</v>
      </c>
      <c r="K47" s="69">
        <v>1.2245000000000001E-2</v>
      </c>
      <c r="L47" s="69">
        <v>0.26822099999999999</v>
      </c>
      <c r="M47" s="69">
        <v>3.4051999999999999E-2</v>
      </c>
      <c r="N47" s="69">
        <v>1.4841E-2</v>
      </c>
      <c r="O47" s="69">
        <v>0.142128</v>
      </c>
      <c r="P47" s="69">
        <v>100.404</v>
      </c>
      <c r="Q47" s="69">
        <v>80.320024005074359</v>
      </c>
      <c r="U47">
        <v>6</v>
      </c>
      <c r="V47" t="s">
        <v>1214</v>
      </c>
      <c r="W47" s="26">
        <v>44658</v>
      </c>
      <c r="X47" s="69">
        <v>9.6066699999999994</v>
      </c>
      <c r="Y47" s="69">
        <v>40.062100000000001</v>
      </c>
      <c r="Z47" s="69">
        <v>49.241700000000002</v>
      </c>
      <c r="AA47" s="69">
        <v>9.0638999999999997E-2</v>
      </c>
      <c r="AB47" s="69">
        <v>1.1787000000000001E-2</v>
      </c>
      <c r="AC47" s="69">
        <v>0.144288</v>
      </c>
      <c r="AD47" s="69">
        <v>1.1559999999999999E-3</v>
      </c>
      <c r="AE47" s="69">
        <v>1.8896E-2</v>
      </c>
      <c r="AF47" s="69">
        <v>0.38585199999999997</v>
      </c>
      <c r="AG47" s="69">
        <v>99.563000000000002</v>
      </c>
    </row>
    <row r="48" spans="2:33" x14ac:dyDescent="0.2">
      <c r="B48" t="s">
        <v>848</v>
      </c>
      <c r="C48" s="69">
        <v>3</v>
      </c>
      <c r="D48" t="s">
        <v>835</v>
      </c>
      <c r="E48" s="25">
        <v>44855</v>
      </c>
      <c r="F48" s="22" t="s">
        <v>98</v>
      </c>
      <c r="G48" s="69">
        <v>17.626999999999999</v>
      </c>
      <c r="H48" s="69">
        <v>39.178800000000003</v>
      </c>
      <c r="I48" s="69">
        <v>42.3949</v>
      </c>
      <c r="J48" s="69">
        <v>0</v>
      </c>
      <c r="K48" s="69">
        <v>1.4286999999999999E-2</v>
      </c>
      <c r="L48" s="69">
        <v>0.25265199999999999</v>
      </c>
      <c r="M48" s="69">
        <v>2.7057999999999999E-2</v>
      </c>
      <c r="N48" s="69">
        <v>1.6632999999999998E-2</v>
      </c>
      <c r="O48" s="69">
        <v>0.165573</v>
      </c>
      <c r="P48" s="69">
        <v>99.676900000000003</v>
      </c>
      <c r="Q48" s="69">
        <v>81.089110639386675</v>
      </c>
      <c r="U48">
        <v>1</v>
      </c>
      <c r="V48" t="s">
        <v>1214</v>
      </c>
      <c r="W48" s="26">
        <v>44691</v>
      </c>
      <c r="X48" s="69">
        <v>9.6153200000000005</v>
      </c>
      <c r="Y48" s="69">
        <v>40.945</v>
      </c>
      <c r="Z48" s="69">
        <v>49.170900000000003</v>
      </c>
      <c r="AA48" s="69">
        <v>9.1939000000000007E-2</v>
      </c>
      <c r="AB48" s="69">
        <v>1.5036000000000001E-2</v>
      </c>
      <c r="AC48" s="69">
        <v>0.136184</v>
      </c>
      <c r="AD48" s="69">
        <v>9.1799999999999998E-4</v>
      </c>
      <c r="AE48" s="69">
        <v>2.2182E-2</v>
      </c>
      <c r="AF48" s="69">
        <v>0.37123</v>
      </c>
      <c r="AG48" s="69">
        <v>100.369</v>
      </c>
    </row>
    <row r="49" spans="2:33" x14ac:dyDescent="0.2">
      <c r="B49" t="s">
        <v>849</v>
      </c>
      <c r="C49" s="69">
        <v>3</v>
      </c>
      <c r="D49" t="s">
        <v>835</v>
      </c>
      <c r="E49" s="25">
        <v>44855</v>
      </c>
      <c r="F49" s="22" t="s">
        <v>98</v>
      </c>
      <c r="G49" s="69">
        <v>16.490500000000001</v>
      </c>
      <c r="H49" s="69">
        <v>39.598399999999998</v>
      </c>
      <c r="I49" s="69">
        <v>43.509799999999998</v>
      </c>
      <c r="J49" s="69">
        <v>0</v>
      </c>
      <c r="K49" s="69">
        <v>2.9418E-2</v>
      </c>
      <c r="L49" s="69">
        <v>0.24696599999999999</v>
      </c>
      <c r="M49" s="69">
        <v>3.1054999999999999E-2</v>
      </c>
      <c r="N49" s="69">
        <v>1.2374E-2</v>
      </c>
      <c r="O49" s="69">
        <v>0.175234</v>
      </c>
      <c r="P49" s="69">
        <v>100.09399999999999</v>
      </c>
      <c r="Q49" s="69">
        <v>82.468477747004584</v>
      </c>
      <c r="U49">
        <v>2</v>
      </c>
      <c r="V49" t="s">
        <v>1214</v>
      </c>
      <c r="W49" s="26">
        <v>44691</v>
      </c>
      <c r="X49" s="69">
        <v>9.6027100000000001</v>
      </c>
      <c r="Y49" s="69">
        <v>40.875100000000003</v>
      </c>
      <c r="Z49" s="69">
        <v>49.071800000000003</v>
      </c>
      <c r="AA49" s="69">
        <v>9.3590999999999994E-2</v>
      </c>
      <c r="AB49" s="69">
        <v>3.3523999999999998E-2</v>
      </c>
      <c r="AC49" s="69">
        <v>0.147564</v>
      </c>
      <c r="AD49" s="69">
        <v>4.9319999999999998E-3</v>
      </c>
      <c r="AE49" s="69">
        <v>2.4837000000000001E-2</v>
      </c>
      <c r="AF49" s="69">
        <v>0.36706699999999998</v>
      </c>
      <c r="AG49" s="69">
        <v>100.221</v>
      </c>
    </row>
    <row r="50" spans="2:33" x14ac:dyDescent="0.2">
      <c r="B50" t="s">
        <v>850</v>
      </c>
      <c r="C50" s="69">
        <v>3</v>
      </c>
      <c r="D50" t="s">
        <v>835</v>
      </c>
      <c r="E50" s="25">
        <v>44855</v>
      </c>
      <c r="F50" s="22" t="s">
        <v>98</v>
      </c>
      <c r="G50" s="69">
        <v>16.8308</v>
      </c>
      <c r="H50" s="69">
        <v>39.479799999999997</v>
      </c>
      <c r="I50" s="69">
        <v>43.0642</v>
      </c>
      <c r="J50" s="69">
        <v>0</v>
      </c>
      <c r="K50" s="69">
        <v>2.7286000000000001E-2</v>
      </c>
      <c r="L50" s="69">
        <v>0.251417</v>
      </c>
      <c r="M50" s="69">
        <v>2.3182000000000001E-2</v>
      </c>
      <c r="N50" s="69">
        <v>2.0822E-2</v>
      </c>
      <c r="O50" s="69">
        <v>0.17113400000000001</v>
      </c>
      <c r="P50" s="69">
        <v>99.868600000000001</v>
      </c>
      <c r="Q50" s="69">
        <v>82.019886301011113</v>
      </c>
      <c r="U50">
        <v>3</v>
      </c>
      <c r="V50" t="s">
        <v>1214</v>
      </c>
      <c r="W50" s="26">
        <v>44691</v>
      </c>
      <c r="X50" s="69">
        <v>9.6243099999999995</v>
      </c>
      <c r="Y50" s="69">
        <v>40.837800000000001</v>
      </c>
      <c r="Z50" s="69">
        <v>49.423000000000002</v>
      </c>
      <c r="AA50" s="69">
        <v>9.0973999999999999E-2</v>
      </c>
      <c r="AB50" s="69">
        <v>2.2055999999999999E-2</v>
      </c>
      <c r="AC50" s="69">
        <v>0.120408</v>
      </c>
      <c r="AD50" s="69">
        <v>2.7539999999999999E-3</v>
      </c>
      <c r="AE50" s="69">
        <v>1.6931000000000002E-2</v>
      </c>
      <c r="AF50" s="69">
        <v>0.37756099999999998</v>
      </c>
      <c r="AG50" s="69">
        <v>100.51600000000001</v>
      </c>
    </row>
    <row r="51" spans="2:33" x14ac:dyDescent="0.2">
      <c r="B51" t="s">
        <v>851</v>
      </c>
      <c r="C51" s="69">
        <v>3</v>
      </c>
      <c r="D51" t="s">
        <v>835</v>
      </c>
      <c r="E51" s="25">
        <v>44855</v>
      </c>
      <c r="F51" s="22" t="s">
        <v>98</v>
      </c>
      <c r="G51" s="69">
        <v>18.231100000000001</v>
      </c>
      <c r="H51" s="69">
        <v>39.811900000000001</v>
      </c>
      <c r="I51" s="69">
        <v>42.2331</v>
      </c>
      <c r="J51" s="69">
        <v>0</v>
      </c>
      <c r="K51" s="69">
        <v>2.5513000000000001E-2</v>
      </c>
      <c r="L51" s="69">
        <v>0.273864</v>
      </c>
      <c r="M51" s="69">
        <v>2.4676E-2</v>
      </c>
      <c r="N51" s="69">
        <v>2.0808E-2</v>
      </c>
      <c r="O51" s="69">
        <v>0.157555</v>
      </c>
      <c r="P51" s="69">
        <v>100.779</v>
      </c>
      <c r="Q51" s="69">
        <v>80.507007024179075</v>
      </c>
      <c r="U51">
        <v>17</v>
      </c>
      <c r="V51" t="s">
        <v>1215</v>
      </c>
      <c r="W51" s="26">
        <v>44658</v>
      </c>
      <c r="X51" s="69">
        <v>9.63002</v>
      </c>
      <c r="Y51" s="69">
        <v>40.1233</v>
      </c>
      <c r="Z51" s="69">
        <v>49.145099999999999</v>
      </c>
      <c r="AA51" s="69">
        <v>9.2884999999999995E-2</v>
      </c>
      <c r="AB51" s="69">
        <v>1.3041000000000001E-2</v>
      </c>
      <c r="AC51" s="69">
        <v>0.13919000000000001</v>
      </c>
      <c r="AD51" s="69">
        <v>7.4009999999999996E-3</v>
      </c>
      <c r="AE51" s="69">
        <v>2.3848999999999999E-2</v>
      </c>
      <c r="AF51" s="69">
        <v>0.38064500000000001</v>
      </c>
      <c r="AG51" s="69">
        <v>99.555499999999995</v>
      </c>
    </row>
    <row r="52" spans="2:33" x14ac:dyDescent="0.2">
      <c r="B52" t="s">
        <v>852</v>
      </c>
      <c r="C52" s="69">
        <v>3</v>
      </c>
      <c r="D52" t="s">
        <v>835</v>
      </c>
      <c r="E52" s="25">
        <v>44855</v>
      </c>
      <c r="F52" s="22" t="s">
        <v>98</v>
      </c>
      <c r="G52" s="69">
        <v>17.975300000000001</v>
      </c>
      <c r="H52" s="69">
        <v>39.684600000000003</v>
      </c>
      <c r="I52" s="69">
        <v>42.3583</v>
      </c>
      <c r="J52" s="69">
        <v>0</v>
      </c>
      <c r="K52" s="69">
        <v>3.1896000000000001E-2</v>
      </c>
      <c r="L52" s="69">
        <v>0.26005899999999998</v>
      </c>
      <c r="M52" s="69">
        <v>2.1676000000000001E-2</v>
      </c>
      <c r="N52" s="69">
        <v>2.3281E-2</v>
      </c>
      <c r="O52" s="69">
        <v>0.152003</v>
      </c>
      <c r="P52" s="69">
        <v>100.50700000000001</v>
      </c>
      <c r="Q52" s="69">
        <v>80.773822485938652</v>
      </c>
      <c r="U52">
        <v>18</v>
      </c>
      <c r="V52" t="s">
        <v>1215</v>
      </c>
      <c r="W52" s="26">
        <v>44658</v>
      </c>
      <c r="X52" s="69">
        <v>9.5948899999999995</v>
      </c>
      <c r="Y52" s="69">
        <v>40.207799999999999</v>
      </c>
      <c r="Z52" s="69">
        <v>49.150700000000001</v>
      </c>
      <c r="AA52" s="69">
        <v>9.1349E-2</v>
      </c>
      <c r="AB52" s="69">
        <v>2.4146999999999998E-2</v>
      </c>
      <c r="AC52" s="69">
        <v>0.13692499999999999</v>
      </c>
      <c r="AD52" s="69">
        <v>8.4430000000000009E-3</v>
      </c>
      <c r="AE52" s="69">
        <v>1.4111E-2</v>
      </c>
      <c r="AF52" s="69">
        <v>0.36746600000000001</v>
      </c>
      <c r="AG52" s="69">
        <v>99.595799999999997</v>
      </c>
    </row>
    <row r="53" spans="2:33" x14ac:dyDescent="0.2">
      <c r="B53" t="s">
        <v>853</v>
      </c>
      <c r="C53" s="69">
        <v>3</v>
      </c>
      <c r="D53" t="s">
        <v>835</v>
      </c>
      <c r="E53" s="25">
        <v>44855</v>
      </c>
      <c r="F53" s="22" t="s">
        <v>98</v>
      </c>
      <c r="G53" s="69">
        <v>18.3354</v>
      </c>
      <c r="H53" s="69">
        <v>39.21</v>
      </c>
      <c r="I53" s="69">
        <v>42.079900000000002</v>
      </c>
      <c r="J53" s="69">
        <v>0</v>
      </c>
      <c r="K53" s="69">
        <v>7.6740000000000003E-3</v>
      </c>
      <c r="L53" s="69">
        <v>0.26952300000000001</v>
      </c>
      <c r="M53" s="69">
        <v>2.0757000000000001E-2</v>
      </c>
      <c r="N53" s="69">
        <v>9.6509999999999999E-3</v>
      </c>
      <c r="O53" s="69">
        <v>0.14373900000000001</v>
      </c>
      <c r="P53" s="69">
        <v>100.077</v>
      </c>
      <c r="Q53" s="69">
        <v>80.360039102308633</v>
      </c>
      <c r="U53">
        <v>17</v>
      </c>
      <c r="V53" t="s">
        <v>1215</v>
      </c>
      <c r="W53" s="26">
        <v>44691</v>
      </c>
      <c r="X53" s="69">
        <v>9.60839</v>
      </c>
      <c r="Y53" s="69">
        <v>41.042400000000001</v>
      </c>
      <c r="Z53" s="69">
        <v>49.519199999999998</v>
      </c>
      <c r="AA53" s="69">
        <v>9.1188000000000005E-2</v>
      </c>
      <c r="AB53" s="69">
        <v>2.4937999999999998E-2</v>
      </c>
      <c r="AC53" s="69">
        <v>0.137517</v>
      </c>
      <c r="AD53" s="69">
        <v>-1.2800000000000001E-3</v>
      </c>
      <c r="AE53" s="69">
        <v>1.8096000000000001E-2</v>
      </c>
      <c r="AF53" s="69">
        <v>0.37406299999999998</v>
      </c>
      <c r="AG53" s="69">
        <v>100.815</v>
      </c>
    </row>
    <row r="54" spans="2:33" x14ac:dyDescent="0.2">
      <c r="B54" t="s">
        <v>854</v>
      </c>
      <c r="C54" s="69">
        <v>3</v>
      </c>
      <c r="D54" t="s">
        <v>835</v>
      </c>
      <c r="E54" s="25">
        <v>44855</v>
      </c>
      <c r="F54" s="22" t="s">
        <v>98</v>
      </c>
      <c r="G54" s="69">
        <v>16.767700000000001</v>
      </c>
      <c r="H54" s="69">
        <v>39.691499999999998</v>
      </c>
      <c r="I54" s="69">
        <v>43.222299999999997</v>
      </c>
      <c r="J54" s="69">
        <v>0</v>
      </c>
      <c r="K54" s="69">
        <v>1.7084999999999999E-2</v>
      </c>
      <c r="L54" s="69">
        <v>0.22463</v>
      </c>
      <c r="M54" s="69">
        <v>2.3314000000000001E-2</v>
      </c>
      <c r="N54" s="69">
        <v>1.7375999999999999E-2</v>
      </c>
      <c r="O54" s="69">
        <v>0.15992100000000001</v>
      </c>
      <c r="P54" s="69">
        <v>100.124</v>
      </c>
      <c r="Q54" s="69">
        <v>82.129084019183736</v>
      </c>
      <c r="U54">
        <v>18</v>
      </c>
      <c r="V54" t="s">
        <v>1215</v>
      </c>
      <c r="W54" s="26">
        <v>44691</v>
      </c>
      <c r="X54" s="69">
        <v>9.57395</v>
      </c>
      <c r="Y54" s="69">
        <v>40.752600000000001</v>
      </c>
      <c r="Z54" s="69">
        <v>49.414999999999999</v>
      </c>
      <c r="AA54" s="69">
        <v>9.2266000000000001E-2</v>
      </c>
      <c r="AB54" s="69">
        <v>1.1655E-2</v>
      </c>
      <c r="AC54" s="69">
        <v>0.140428</v>
      </c>
      <c r="AD54" s="69">
        <v>-1.2E-4</v>
      </c>
      <c r="AE54" s="69">
        <v>2.3805E-2</v>
      </c>
      <c r="AF54" s="69">
        <v>0.36622100000000002</v>
      </c>
      <c r="AG54" s="69">
        <v>100.376</v>
      </c>
    </row>
    <row r="55" spans="2:33" x14ac:dyDescent="0.2">
      <c r="B55" t="s">
        <v>855</v>
      </c>
      <c r="C55" s="69">
        <v>3</v>
      </c>
      <c r="D55" t="s">
        <v>835</v>
      </c>
      <c r="E55" s="25">
        <v>44855</v>
      </c>
      <c r="F55" s="22" t="s">
        <v>98</v>
      </c>
      <c r="G55" s="69">
        <v>19.645099999999999</v>
      </c>
      <c r="H55" s="69">
        <v>39.093800000000002</v>
      </c>
      <c r="I55" s="69">
        <v>40.766800000000003</v>
      </c>
      <c r="J55" s="69">
        <v>0</v>
      </c>
      <c r="K55" s="69">
        <v>-1.25E-3</v>
      </c>
      <c r="L55" s="69">
        <v>0.285833</v>
      </c>
      <c r="M55" s="69">
        <v>3.1819E-2</v>
      </c>
      <c r="N55" s="69">
        <v>1.4245000000000001E-2</v>
      </c>
      <c r="O55" s="69">
        <v>0.119186</v>
      </c>
      <c r="P55" s="69">
        <v>99.955399999999997</v>
      </c>
      <c r="Q55" s="69">
        <v>78.722090291349062</v>
      </c>
      <c r="U55">
        <v>29</v>
      </c>
      <c r="V55" t="s">
        <v>1216</v>
      </c>
      <c r="W55" s="26">
        <v>44658</v>
      </c>
      <c r="X55" s="69">
        <v>9.6307899999999993</v>
      </c>
      <c r="Y55" s="69">
        <v>40.114100000000001</v>
      </c>
      <c r="Z55" s="69">
        <v>49.151299999999999</v>
      </c>
      <c r="AA55" s="69">
        <v>9.2094999999999996E-2</v>
      </c>
      <c r="AB55" s="69">
        <v>1.0104999999999999E-2</v>
      </c>
      <c r="AC55" s="69">
        <v>0.14546899999999999</v>
      </c>
      <c r="AD55" s="69">
        <v>5.7889999999999999E-3</v>
      </c>
      <c r="AE55" s="69">
        <v>1.3169E-2</v>
      </c>
      <c r="AF55" s="69">
        <v>0.375911</v>
      </c>
      <c r="AG55" s="69">
        <v>99.538700000000006</v>
      </c>
    </row>
    <row r="56" spans="2:33" x14ac:dyDescent="0.2">
      <c r="B56" t="s">
        <v>856</v>
      </c>
      <c r="C56" s="69">
        <v>3</v>
      </c>
      <c r="D56" t="s">
        <v>835</v>
      </c>
      <c r="E56" s="25">
        <v>44855</v>
      </c>
      <c r="F56" s="22" t="s">
        <v>98</v>
      </c>
      <c r="G56" s="69">
        <v>17.074300000000001</v>
      </c>
      <c r="H56" s="69">
        <v>39.485300000000002</v>
      </c>
      <c r="I56" s="69">
        <v>42.999000000000002</v>
      </c>
      <c r="J56" s="69">
        <v>0</v>
      </c>
      <c r="K56" s="69">
        <v>2.2227E-2</v>
      </c>
      <c r="L56" s="69">
        <v>0.23516899999999999</v>
      </c>
      <c r="M56" s="69">
        <v>2.4851999999999999E-2</v>
      </c>
      <c r="N56" s="69">
        <v>1.3936E-2</v>
      </c>
      <c r="O56" s="69">
        <v>0.18235799999999999</v>
      </c>
      <c r="P56" s="69">
        <v>100.03700000000001</v>
      </c>
      <c r="Q56" s="69">
        <v>81.784539880514714</v>
      </c>
      <c r="U56">
        <v>30</v>
      </c>
      <c r="V56" t="s">
        <v>1216</v>
      </c>
      <c r="W56" s="26">
        <v>44658</v>
      </c>
      <c r="X56" s="69">
        <v>9.6099399999999999</v>
      </c>
      <c r="Y56" s="69">
        <v>40.124499999999998</v>
      </c>
      <c r="Z56" s="69">
        <v>49.109200000000001</v>
      </c>
      <c r="AA56" s="69">
        <v>8.8544999999999999E-2</v>
      </c>
      <c r="AB56" s="69">
        <v>6.9340000000000001E-3</v>
      </c>
      <c r="AC56" s="69">
        <v>0.139019</v>
      </c>
      <c r="AD56" s="69">
        <v>-4.6000000000000001E-4</v>
      </c>
      <c r="AE56" s="69">
        <v>2.0251000000000002E-2</v>
      </c>
      <c r="AF56" s="69">
        <v>0.38659100000000002</v>
      </c>
      <c r="AG56" s="69">
        <v>99.484499999999997</v>
      </c>
    </row>
    <row r="57" spans="2:33" x14ac:dyDescent="0.2">
      <c r="B57" t="s">
        <v>857</v>
      </c>
      <c r="C57" s="69">
        <v>3</v>
      </c>
      <c r="D57" t="s">
        <v>835</v>
      </c>
      <c r="E57" s="25">
        <v>44855</v>
      </c>
      <c r="F57" s="22" t="s">
        <v>98</v>
      </c>
      <c r="G57" s="69">
        <v>19.474799999999998</v>
      </c>
      <c r="H57" s="69">
        <v>39.085999999999999</v>
      </c>
      <c r="I57" s="69">
        <v>40.812100000000001</v>
      </c>
      <c r="J57" s="69">
        <v>0</v>
      </c>
      <c r="K57" s="69">
        <v>4.17E-4</v>
      </c>
      <c r="L57" s="69">
        <v>0.29014699999999999</v>
      </c>
      <c r="M57" s="69">
        <v>2.4594999999999999E-2</v>
      </c>
      <c r="N57" s="69">
        <v>6.1279999999999998E-3</v>
      </c>
      <c r="O57" s="69">
        <v>0.122365</v>
      </c>
      <c r="P57" s="69">
        <v>99.816500000000005</v>
      </c>
      <c r="Q57" s="69">
        <v>78.886062895352779</v>
      </c>
      <c r="U57">
        <v>31</v>
      </c>
      <c r="V57" t="s">
        <v>1216</v>
      </c>
      <c r="W57" s="26">
        <v>44658</v>
      </c>
      <c r="X57" s="69">
        <v>9.6744699999999995</v>
      </c>
      <c r="Y57" s="69">
        <v>40.086199999999998</v>
      </c>
      <c r="Z57" s="69">
        <v>49.165900000000001</v>
      </c>
      <c r="AA57" s="69">
        <v>9.5229999999999995E-2</v>
      </c>
      <c r="AB57" s="69">
        <v>5.1840000000000002E-3</v>
      </c>
      <c r="AC57" s="69">
        <v>0.14693100000000001</v>
      </c>
      <c r="AD57" s="69">
        <v>-5.5599999999999998E-3</v>
      </c>
      <c r="AE57" s="69">
        <v>1.7429E-2</v>
      </c>
      <c r="AF57" s="69">
        <v>0.36932799999999999</v>
      </c>
      <c r="AG57" s="69">
        <v>99.555099999999996</v>
      </c>
    </row>
    <row r="58" spans="2:33" x14ac:dyDescent="0.2">
      <c r="B58" t="s">
        <v>858</v>
      </c>
      <c r="C58" s="69">
        <v>3</v>
      </c>
      <c r="D58" t="s">
        <v>835</v>
      </c>
      <c r="E58" s="25">
        <v>44855</v>
      </c>
      <c r="F58" s="22" t="s">
        <v>355</v>
      </c>
      <c r="G58" s="69">
        <v>18.902200000000001</v>
      </c>
      <c r="H58" s="69">
        <v>39.8904</v>
      </c>
      <c r="I58" s="69">
        <v>40.8752</v>
      </c>
      <c r="J58" s="69">
        <v>0</v>
      </c>
      <c r="K58" s="69">
        <v>3.7889999999999998E-3</v>
      </c>
      <c r="L58" s="69">
        <v>0.30072700000000002</v>
      </c>
      <c r="M58" s="69">
        <v>4.0714E-2</v>
      </c>
      <c r="N58" s="69">
        <v>1.8960000000000001E-2</v>
      </c>
      <c r="O58" s="69">
        <v>0.103326</v>
      </c>
      <c r="P58" s="69">
        <v>100.13500000000001</v>
      </c>
      <c r="Q58" s="69">
        <v>79.404102165782263</v>
      </c>
      <c r="U58">
        <v>31</v>
      </c>
      <c r="V58" t="s">
        <v>1216</v>
      </c>
      <c r="W58" s="26">
        <v>44691</v>
      </c>
      <c r="X58" s="69">
        <v>9.6369100000000003</v>
      </c>
      <c r="Y58" s="69">
        <v>40.959699999999998</v>
      </c>
      <c r="Z58" s="69">
        <v>49.472299999999997</v>
      </c>
      <c r="AA58" s="69">
        <v>9.2047000000000004E-2</v>
      </c>
      <c r="AB58" s="69">
        <v>1.052E-2</v>
      </c>
      <c r="AC58" s="69">
        <v>0.14569199999999999</v>
      </c>
      <c r="AD58" s="69">
        <v>3.1050000000000001E-3</v>
      </c>
      <c r="AE58" s="69">
        <v>2.5177999999999999E-2</v>
      </c>
      <c r="AF58" s="69">
        <v>0.37647399999999998</v>
      </c>
      <c r="AG58" s="69">
        <v>100.72199999999999</v>
      </c>
    </row>
    <row r="59" spans="2:33" x14ac:dyDescent="0.2">
      <c r="B59" t="s">
        <v>859</v>
      </c>
      <c r="C59" s="69">
        <v>3</v>
      </c>
      <c r="D59" t="s">
        <v>835</v>
      </c>
      <c r="E59" s="25">
        <v>44855</v>
      </c>
      <c r="F59" s="22" t="s">
        <v>355</v>
      </c>
      <c r="G59" s="69">
        <v>19.777100000000001</v>
      </c>
      <c r="H59" s="69">
        <v>39.290399999999998</v>
      </c>
      <c r="I59" s="69">
        <v>40.3874</v>
      </c>
      <c r="J59" s="69">
        <v>0</v>
      </c>
      <c r="K59" s="69">
        <v>1.804E-3</v>
      </c>
      <c r="L59" s="69">
        <v>0.32684999999999997</v>
      </c>
      <c r="M59" s="69">
        <v>4.0062E-2</v>
      </c>
      <c r="N59" s="69">
        <v>8.5609999999999992E-3</v>
      </c>
      <c r="O59" s="69">
        <v>7.0777999999999994E-2</v>
      </c>
      <c r="P59" s="69">
        <v>99.903000000000006</v>
      </c>
      <c r="Q59" s="69">
        <v>78.45202467497964</v>
      </c>
      <c r="U59">
        <v>32</v>
      </c>
      <c r="V59" t="s">
        <v>1216</v>
      </c>
      <c r="W59" s="26">
        <v>44691</v>
      </c>
      <c r="X59" s="69">
        <v>9.5704600000000006</v>
      </c>
      <c r="Y59" s="69">
        <v>40.9131</v>
      </c>
      <c r="Z59" s="69">
        <v>49.606900000000003</v>
      </c>
      <c r="AA59" s="69">
        <v>8.9399999999999993E-2</v>
      </c>
      <c r="AB59" s="69">
        <v>1.0562999999999999E-2</v>
      </c>
      <c r="AC59" s="69">
        <v>0.14347699999999999</v>
      </c>
      <c r="AD59" s="69">
        <v>4.1409999999999997E-3</v>
      </c>
      <c r="AE59" s="69">
        <v>1.3889E-2</v>
      </c>
      <c r="AF59" s="69">
        <v>0.384295</v>
      </c>
      <c r="AG59" s="69">
        <v>100.736</v>
      </c>
    </row>
    <row r="60" spans="2:33" x14ac:dyDescent="0.2">
      <c r="B60" t="s">
        <v>860</v>
      </c>
      <c r="C60" s="69">
        <v>3</v>
      </c>
      <c r="D60" t="s">
        <v>835</v>
      </c>
      <c r="E60" s="25">
        <v>44855</v>
      </c>
      <c r="F60" s="22" t="s">
        <v>355</v>
      </c>
      <c r="G60" s="69">
        <v>19.303599999999999</v>
      </c>
      <c r="H60" s="69">
        <v>38.4405</v>
      </c>
      <c r="I60" s="69">
        <v>40.604799999999997</v>
      </c>
      <c r="J60" s="69">
        <v>0</v>
      </c>
      <c r="K60" s="69">
        <v>7.7629999999999999E-3</v>
      </c>
      <c r="L60" s="69">
        <v>0.28804099999999999</v>
      </c>
      <c r="M60" s="69">
        <v>4.2749000000000002E-2</v>
      </c>
      <c r="N60" s="69">
        <v>1.5129E-2</v>
      </c>
      <c r="O60" s="69">
        <v>0.13164500000000001</v>
      </c>
      <c r="P60" s="69">
        <v>98.834299999999999</v>
      </c>
      <c r="Q60" s="69">
        <v>78.948245183162186</v>
      </c>
      <c r="U60">
        <v>33</v>
      </c>
      <c r="V60" t="s">
        <v>1216</v>
      </c>
      <c r="W60" s="26">
        <v>44691</v>
      </c>
      <c r="X60" s="69">
        <v>9.5490999999999993</v>
      </c>
      <c r="Y60" s="69">
        <v>41.015700000000002</v>
      </c>
      <c r="Z60" s="69">
        <v>49.674399999999999</v>
      </c>
      <c r="AA60" s="69">
        <v>9.1992000000000004E-2</v>
      </c>
      <c r="AB60" s="69">
        <v>1.2192E-2</v>
      </c>
      <c r="AC60" s="69">
        <v>0.15119199999999999</v>
      </c>
      <c r="AD60" s="69">
        <v>1.0928999999999999E-2</v>
      </c>
      <c r="AE60" s="69">
        <v>1.4109E-2</v>
      </c>
      <c r="AF60" s="69">
        <v>0.37032100000000001</v>
      </c>
      <c r="AG60" s="69">
        <v>100.89</v>
      </c>
    </row>
    <row r="61" spans="2:33" x14ac:dyDescent="0.2">
      <c r="B61" t="s">
        <v>861</v>
      </c>
      <c r="C61" s="69">
        <v>3</v>
      </c>
      <c r="D61" t="s">
        <v>835</v>
      </c>
      <c r="E61" s="25">
        <v>44855</v>
      </c>
      <c r="F61" s="22" t="s">
        <v>355</v>
      </c>
      <c r="G61" s="69">
        <v>17.332899999999999</v>
      </c>
      <c r="H61" s="69">
        <v>38.713799999999999</v>
      </c>
      <c r="I61" s="69">
        <v>42.870199999999997</v>
      </c>
      <c r="J61" s="69">
        <v>0</v>
      </c>
      <c r="K61" s="69">
        <v>2.0896999999999999E-2</v>
      </c>
      <c r="L61" s="69">
        <v>0.28045199999999998</v>
      </c>
      <c r="M61" s="69">
        <v>3.6254000000000002E-2</v>
      </c>
      <c r="N61" s="69">
        <v>1.7558000000000001E-2</v>
      </c>
      <c r="O61" s="69">
        <v>0.16376599999999999</v>
      </c>
      <c r="P61" s="69">
        <v>99.435900000000004</v>
      </c>
      <c r="Q61" s="69">
        <v>81.51433224978156</v>
      </c>
      <c r="U61">
        <v>44</v>
      </c>
      <c r="V61" t="s">
        <v>1217</v>
      </c>
      <c r="W61" s="26">
        <v>44658</v>
      </c>
      <c r="X61" s="69">
        <v>9.6258400000000002</v>
      </c>
      <c r="Y61" s="69">
        <v>40.356000000000002</v>
      </c>
      <c r="Z61" s="69">
        <v>48.920900000000003</v>
      </c>
      <c r="AA61" s="69">
        <v>9.3537999999999996E-2</v>
      </c>
      <c r="AB61" s="69">
        <v>2.0382999999999998E-2</v>
      </c>
      <c r="AC61" s="69">
        <v>0.14598700000000001</v>
      </c>
      <c r="AD61" s="69">
        <v>6.1419999999999999E-3</v>
      </c>
      <c r="AE61" s="69">
        <v>1.9682999999999999E-2</v>
      </c>
      <c r="AF61" s="69">
        <v>0.35311500000000001</v>
      </c>
      <c r="AG61" s="69">
        <v>99.541600000000003</v>
      </c>
    </row>
    <row r="62" spans="2:33" x14ac:dyDescent="0.2">
      <c r="B62" t="s">
        <v>862</v>
      </c>
      <c r="C62" s="69">
        <v>3</v>
      </c>
      <c r="D62" t="s">
        <v>835</v>
      </c>
      <c r="E62" s="25">
        <v>44855</v>
      </c>
      <c r="F62" s="22" t="s">
        <v>355</v>
      </c>
      <c r="G62" s="69">
        <v>19.721699999999998</v>
      </c>
      <c r="H62" s="69">
        <v>39.817300000000003</v>
      </c>
      <c r="I62" s="69">
        <v>41.105899999999998</v>
      </c>
      <c r="J62" s="69">
        <v>0</v>
      </c>
      <c r="K62" s="69">
        <v>-1.9599999999999999E-3</v>
      </c>
      <c r="L62" s="69">
        <v>0.29394599999999999</v>
      </c>
      <c r="M62" s="69">
        <v>6.2699000000000005E-2</v>
      </c>
      <c r="N62" s="69">
        <v>1.3207E-2</v>
      </c>
      <c r="O62" s="69">
        <v>0.10195700000000001</v>
      </c>
      <c r="P62" s="69">
        <v>101.11499999999999</v>
      </c>
      <c r="Q62" s="69">
        <v>78.795559757322366</v>
      </c>
      <c r="U62">
        <v>45</v>
      </c>
      <c r="V62" t="s">
        <v>1217</v>
      </c>
      <c r="W62" s="26">
        <v>44658</v>
      </c>
      <c r="X62" s="69">
        <v>9.5911899999999992</v>
      </c>
      <c r="Y62" s="69">
        <v>40.103999999999999</v>
      </c>
      <c r="Z62" s="69">
        <v>49.370600000000003</v>
      </c>
      <c r="AA62" s="69">
        <v>9.1956999999999997E-2</v>
      </c>
      <c r="AB62" s="69">
        <v>2.5624999999999998E-2</v>
      </c>
      <c r="AC62" s="69">
        <v>0.14435600000000001</v>
      </c>
      <c r="AD62" s="69">
        <v>4.0559999999999997E-3</v>
      </c>
      <c r="AE62" s="69">
        <v>2.1981000000000001E-2</v>
      </c>
      <c r="AF62" s="69">
        <v>0.36246099999999998</v>
      </c>
      <c r="AG62" s="69">
        <v>99.716300000000004</v>
      </c>
    </row>
    <row r="63" spans="2:33" x14ac:dyDescent="0.2">
      <c r="B63" t="s">
        <v>863</v>
      </c>
      <c r="C63" s="69">
        <v>3</v>
      </c>
      <c r="D63" t="s">
        <v>835</v>
      </c>
      <c r="E63" s="25">
        <v>44855</v>
      </c>
      <c r="F63" s="22" t="s">
        <v>355</v>
      </c>
      <c r="G63" s="69">
        <v>19.8948</v>
      </c>
      <c r="H63" s="69">
        <v>38.713999999999999</v>
      </c>
      <c r="I63" s="69">
        <v>39.947200000000002</v>
      </c>
      <c r="J63" s="69">
        <v>0</v>
      </c>
      <c r="K63" s="69">
        <v>3.6960000000000001E-3</v>
      </c>
      <c r="L63" s="69">
        <v>0.40683200000000003</v>
      </c>
      <c r="M63" s="69">
        <v>4.6358000000000003E-2</v>
      </c>
      <c r="N63" s="69">
        <v>1.1610000000000001E-2</v>
      </c>
      <c r="O63" s="69">
        <v>8.3138000000000004E-2</v>
      </c>
      <c r="P63" s="69">
        <v>99.107500000000002</v>
      </c>
      <c r="Q63" s="69">
        <v>78.165011480663267</v>
      </c>
      <c r="U63">
        <v>47</v>
      </c>
      <c r="V63" t="s">
        <v>1217</v>
      </c>
      <c r="W63" s="26">
        <v>44691</v>
      </c>
      <c r="X63" s="69">
        <v>9.6419800000000002</v>
      </c>
      <c r="Y63" s="69">
        <v>40.874400000000001</v>
      </c>
      <c r="Z63" s="69">
        <v>49.7913</v>
      </c>
      <c r="AA63" s="69">
        <v>9.2012999999999998E-2</v>
      </c>
      <c r="AB63" s="69">
        <v>2.4483999999999999E-2</v>
      </c>
      <c r="AC63" s="69">
        <v>0.13866500000000001</v>
      </c>
      <c r="AD63" s="69">
        <v>3.4499999999999998E-4</v>
      </c>
      <c r="AE63" s="69">
        <v>2.5772E-2</v>
      </c>
      <c r="AF63" s="69">
        <v>0.37264700000000001</v>
      </c>
      <c r="AG63" s="69">
        <v>100.962</v>
      </c>
    </row>
    <row r="64" spans="2:33" x14ac:dyDescent="0.2">
      <c r="B64" t="s">
        <v>864</v>
      </c>
      <c r="C64" s="69">
        <v>3</v>
      </c>
      <c r="D64" t="s">
        <v>835</v>
      </c>
      <c r="E64" s="25">
        <v>44855</v>
      </c>
      <c r="F64" s="22" t="s">
        <v>355</v>
      </c>
      <c r="G64" s="69">
        <v>17.703600000000002</v>
      </c>
      <c r="H64" s="69">
        <v>39.845300000000002</v>
      </c>
      <c r="I64" s="69">
        <v>42.391300000000001</v>
      </c>
      <c r="J64" s="69">
        <v>0</v>
      </c>
      <c r="K64" s="69">
        <v>3.8669000000000002E-2</v>
      </c>
      <c r="L64" s="69">
        <v>0.28251100000000001</v>
      </c>
      <c r="M64" s="69">
        <v>4.7975999999999998E-2</v>
      </c>
      <c r="N64" s="69">
        <v>1.8418E-2</v>
      </c>
      <c r="O64" s="69">
        <v>0.15985099999999999</v>
      </c>
      <c r="P64" s="69">
        <v>100.488</v>
      </c>
      <c r="Q64" s="69">
        <v>81.021195656055752</v>
      </c>
      <c r="U64">
        <v>48</v>
      </c>
      <c r="V64" t="s">
        <v>1217</v>
      </c>
      <c r="W64" s="26">
        <v>44691</v>
      </c>
      <c r="X64" s="69">
        <v>9.6210199999999997</v>
      </c>
      <c r="Y64" s="69">
        <v>40.767000000000003</v>
      </c>
      <c r="Z64" s="69">
        <v>49.829300000000003</v>
      </c>
      <c r="AA64" s="69">
        <v>9.5738000000000004E-2</v>
      </c>
      <c r="AB64" s="69">
        <v>1.0555999999999999E-2</v>
      </c>
      <c r="AC64" s="69">
        <v>0.13511999999999999</v>
      </c>
      <c r="AD64" s="69">
        <v>1.8420000000000001E-3</v>
      </c>
      <c r="AE64" s="69">
        <v>2.1787000000000001E-2</v>
      </c>
      <c r="AF64" s="69">
        <v>0.35877799999999999</v>
      </c>
      <c r="AG64" s="69">
        <v>100.84099999999999</v>
      </c>
    </row>
    <row r="65" spans="2:33" x14ac:dyDescent="0.2">
      <c r="B65" t="s">
        <v>865</v>
      </c>
      <c r="C65" s="69">
        <v>3</v>
      </c>
      <c r="D65" t="s">
        <v>835</v>
      </c>
      <c r="E65" s="25">
        <v>44855</v>
      </c>
      <c r="F65" s="22" t="s">
        <v>355</v>
      </c>
      <c r="G65" s="69">
        <v>17.387799999999999</v>
      </c>
      <c r="H65" s="69">
        <v>39.558199999999999</v>
      </c>
      <c r="I65" s="69">
        <v>42.426400000000001</v>
      </c>
      <c r="J65" s="69">
        <v>0</v>
      </c>
      <c r="K65" s="69">
        <v>1.7496999999999999E-2</v>
      </c>
      <c r="L65" s="69">
        <v>0.26130599999999998</v>
      </c>
      <c r="M65" s="69">
        <v>2.596E-2</v>
      </c>
      <c r="N65" s="69">
        <v>1.6962000000000001E-2</v>
      </c>
      <c r="O65" s="69">
        <v>0.164132</v>
      </c>
      <c r="P65" s="69">
        <v>99.8583</v>
      </c>
      <c r="Q65" s="69">
        <v>81.30901849368523</v>
      </c>
      <c r="U65">
        <v>56</v>
      </c>
      <c r="V65" t="s">
        <v>1218</v>
      </c>
      <c r="W65" s="26">
        <v>44658</v>
      </c>
      <c r="X65" s="69">
        <v>9.6822599999999994</v>
      </c>
      <c r="Y65" s="69">
        <v>40.228400000000001</v>
      </c>
      <c r="Z65" s="69">
        <v>49.568100000000001</v>
      </c>
      <c r="AA65" s="69">
        <v>9.8623000000000002E-2</v>
      </c>
      <c r="AB65" s="69">
        <v>1.7423999999999999E-2</v>
      </c>
      <c r="AC65" s="69">
        <v>0.148789</v>
      </c>
      <c r="AD65" s="69">
        <v>1.3103999999999999E-2</v>
      </c>
      <c r="AE65" s="69">
        <v>2.0788999999999998E-2</v>
      </c>
      <c r="AF65" s="69">
        <v>0.36691000000000001</v>
      </c>
      <c r="AG65" s="69">
        <v>100.14400000000001</v>
      </c>
    </row>
    <row r="66" spans="2:33" x14ac:dyDescent="0.2">
      <c r="B66" t="s">
        <v>866</v>
      </c>
      <c r="C66" s="69">
        <v>3</v>
      </c>
      <c r="D66" t="s">
        <v>835</v>
      </c>
      <c r="E66" s="25">
        <v>44855</v>
      </c>
      <c r="F66" s="22" t="s">
        <v>355</v>
      </c>
      <c r="G66" s="69">
        <v>17.960799999999999</v>
      </c>
      <c r="H66" s="69">
        <v>39.181699999999999</v>
      </c>
      <c r="I66" s="69">
        <v>41.782400000000003</v>
      </c>
      <c r="J66" s="69">
        <v>0</v>
      </c>
      <c r="K66" s="69">
        <v>1.8860999999999999E-2</v>
      </c>
      <c r="L66" s="69">
        <v>0.27086399999999999</v>
      </c>
      <c r="M66" s="69">
        <v>3.2391999999999997E-2</v>
      </c>
      <c r="N66" s="69">
        <v>9.1570000000000002E-3</v>
      </c>
      <c r="O66" s="69">
        <v>0.15240999999999999</v>
      </c>
      <c r="P66" s="69">
        <v>99.408699999999996</v>
      </c>
      <c r="Q66" s="69">
        <v>80.572962262355489</v>
      </c>
      <c r="U66">
        <v>57</v>
      </c>
      <c r="V66" t="s">
        <v>1218</v>
      </c>
      <c r="W66" s="26">
        <v>44658</v>
      </c>
      <c r="X66" s="69">
        <v>9.6636500000000005</v>
      </c>
      <c r="Y66" s="69">
        <v>40.396900000000002</v>
      </c>
      <c r="Z66" s="69">
        <v>49.352699999999999</v>
      </c>
      <c r="AA66" s="69">
        <v>9.0329999999999994E-2</v>
      </c>
      <c r="AB66" s="69">
        <v>2.3570000000000001E-2</v>
      </c>
      <c r="AC66" s="69">
        <v>0.14780499999999999</v>
      </c>
      <c r="AD66" s="69">
        <v>4.6389999999999999E-3</v>
      </c>
      <c r="AE66" s="69">
        <v>1.1398E-2</v>
      </c>
      <c r="AF66" s="69">
        <v>0.36827599999999999</v>
      </c>
      <c r="AG66" s="69">
        <v>100.059</v>
      </c>
    </row>
    <row r="67" spans="2:33" x14ac:dyDescent="0.2">
      <c r="B67" t="s">
        <v>867</v>
      </c>
      <c r="C67" s="69">
        <v>3</v>
      </c>
      <c r="D67" t="s">
        <v>835</v>
      </c>
      <c r="E67" s="25">
        <v>44855</v>
      </c>
      <c r="F67" s="22" t="s">
        <v>355</v>
      </c>
      <c r="G67" s="69">
        <v>19.987400000000001</v>
      </c>
      <c r="H67" s="69">
        <v>38.9758</v>
      </c>
      <c r="I67" s="69">
        <v>41.240200000000002</v>
      </c>
      <c r="J67" s="69">
        <v>0</v>
      </c>
      <c r="K67" s="69">
        <v>4.5430000000000002E-3</v>
      </c>
      <c r="L67" s="69">
        <v>0.316826</v>
      </c>
      <c r="M67" s="69">
        <v>4.8161000000000002E-2</v>
      </c>
      <c r="N67" s="69">
        <v>7.0340000000000003E-3</v>
      </c>
      <c r="O67" s="69">
        <v>7.7604999999999993E-2</v>
      </c>
      <c r="P67" s="69">
        <v>100.658</v>
      </c>
      <c r="Q67" s="69">
        <v>78.625952858702931</v>
      </c>
      <c r="U67">
        <v>58</v>
      </c>
      <c r="V67" t="s">
        <v>1218</v>
      </c>
      <c r="W67" s="26">
        <v>44658</v>
      </c>
      <c r="X67" s="69">
        <v>9.6348199999999995</v>
      </c>
      <c r="Y67" s="69">
        <v>40.353700000000003</v>
      </c>
      <c r="Z67" s="69">
        <v>49.591099999999997</v>
      </c>
      <c r="AA67" s="69">
        <v>9.2796000000000003E-2</v>
      </c>
      <c r="AB67" s="69">
        <v>8.8719999999999997E-3</v>
      </c>
      <c r="AC67" s="69">
        <v>0.14266699999999999</v>
      </c>
      <c r="AD67" s="69">
        <v>7.3080000000000003E-3</v>
      </c>
      <c r="AE67" s="69">
        <v>1.5924000000000001E-2</v>
      </c>
      <c r="AF67" s="69">
        <v>0.36369099999999999</v>
      </c>
      <c r="AG67" s="69">
        <v>100.211</v>
      </c>
    </row>
    <row r="68" spans="2:33" x14ac:dyDescent="0.2">
      <c r="B68" t="s">
        <v>868</v>
      </c>
      <c r="C68" s="69">
        <v>3</v>
      </c>
      <c r="D68" t="s">
        <v>835</v>
      </c>
      <c r="E68" s="25">
        <v>44855</v>
      </c>
      <c r="F68" s="22" t="s">
        <v>355</v>
      </c>
      <c r="G68" s="69">
        <v>18.1281</v>
      </c>
      <c r="H68" s="69">
        <v>39.0105</v>
      </c>
      <c r="I68" s="69">
        <v>41.271999999999998</v>
      </c>
      <c r="J68" s="69">
        <v>0</v>
      </c>
      <c r="K68" s="69">
        <v>1.6837000000000001E-2</v>
      </c>
      <c r="L68" s="69">
        <v>0.26412200000000002</v>
      </c>
      <c r="M68" s="69">
        <v>4.1644E-2</v>
      </c>
      <c r="N68" s="69">
        <v>1.1727E-2</v>
      </c>
      <c r="O68" s="69">
        <v>0.13176499999999999</v>
      </c>
      <c r="P68" s="69">
        <v>98.8767</v>
      </c>
      <c r="Q68" s="69">
        <v>80.23322734644141</v>
      </c>
      <c r="U68">
        <v>67</v>
      </c>
      <c r="V68" t="s">
        <v>1218</v>
      </c>
      <c r="W68" s="26">
        <v>44691</v>
      </c>
      <c r="X68" s="69">
        <v>9.5153099999999995</v>
      </c>
      <c r="Y68" s="69">
        <v>39.872100000000003</v>
      </c>
      <c r="Z68" s="69">
        <v>49.609900000000003</v>
      </c>
      <c r="AA68" s="69">
        <v>9.2793E-2</v>
      </c>
      <c r="AB68" s="69">
        <v>1.2795000000000001E-2</v>
      </c>
      <c r="AC68" s="69">
        <v>0.14999499999999999</v>
      </c>
      <c r="AD68" s="69">
        <v>8.5249999999999996E-3</v>
      </c>
      <c r="AE68" s="69">
        <v>2.5711999999999999E-2</v>
      </c>
      <c r="AF68" s="69">
        <v>0.35387400000000002</v>
      </c>
      <c r="AG68" s="69">
        <v>99.641000000000005</v>
      </c>
    </row>
    <row r="69" spans="2:33" x14ac:dyDescent="0.2">
      <c r="B69" t="s">
        <v>869</v>
      </c>
      <c r="C69" s="69">
        <v>3</v>
      </c>
      <c r="D69" t="s">
        <v>835</v>
      </c>
      <c r="E69" s="25">
        <v>44855</v>
      </c>
      <c r="F69" s="22" t="s">
        <v>355</v>
      </c>
      <c r="G69" s="69">
        <v>19.210799999999999</v>
      </c>
      <c r="H69" s="69">
        <v>39.2834</v>
      </c>
      <c r="I69" s="69">
        <v>40.564399999999999</v>
      </c>
      <c r="J69" s="69">
        <v>0</v>
      </c>
      <c r="K69" s="69">
        <v>1.0161999999999999E-2</v>
      </c>
      <c r="L69" s="69">
        <v>0.36505700000000002</v>
      </c>
      <c r="M69" s="69">
        <v>3.8414999999999998E-2</v>
      </c>
      <c r="N69" s="69">
        <v>4.548E-3</v>
      </c>
      <c r="O69" s="69">
        <v>9.7094E-2</v>
      </c>
      <c r="P69" s="69">
        <v>99.573800000000006</v>
      </c>
      <c r="Q69" s="69">
        <v>79.01165288091083</v>
      </c>
      <c r="U69">
        <v>68</v>
      </c>
      <c r="V69" t="s">
        <v>1218</v>
      </c>
      <c r="W69" s="26">
        <v>44691</v>
      </c>
      <c r="X69" s="69">
        <v>9.5267099999999996</v>
      </c>
      <c r="Y69" s="69">
        <v>39.452199999999998</v>
      </c>
      <c r="Z69" s="69">
        <v>48.952199999999998</v>
      </c>
      <c r="AA69" s="69">
        <v>9.3552999999999997E-2</v>
      </c>
      <c r="AB69" s="69">
        <v>1.035E-2</v>
      </c>
      <c r="AC69" s="69">
        <v>0.14388899999999999</v>
      </c>
      <c r="AD69" s="69">
        <v>1.7279999999999999E-3</v>
      </c>
      <c r="AE69" s="69">
        <v>2.1847999999999999E-2</v>
      </c>
      <c r="AF69" s="69">
        <v>0.36656100000000003</v>
      </c>
      <c r="AG69" s="69">
        <v>98.569100000000006</v>
      </c>
    </row>
    <row r="70" spans="2:33" x14ac:dyDescent="0.2">
      <c r="B70" t="s">
        <v>870</v>
      </c>
      <c r="C70" s="69">
        <v>3</v>
      </c>
      <c r="D70" t="s">
        <v>835</v>
      </c>
      <c r="E70" s="25">
        <v>44855</v>
      </c>
      <c r="F70" s="22" t="s">
        <v>355</v>
      </c>
      <c r="G70" s="69">
        <v>18.727699999999999</v>
      </c>
      <c r="H70" s="69">
        <v>40.039099999999998</v>
      </c>
      <c r="I70" s="69">
        <v>41.781100000000002</v>
      </c>
      <c r="J70" s="69">
        <v>0</v>
      </c>
      <c r="K70" s="69">
        <v>8.0870000000000004E-3</v>
      </c>
      <c r="L70" s="69">
        <v>0.27472200000000002</v>
      </c>
      <c r="M70" s="69">
        <v>4.4963999999999997E-2</v>
      </c>
      <c r="N70" s="69">
        <v>1.0766E-2</v>
      </c>
      <c r="O70" s="69">
        <v>0.136768</v>
      </c>
      <c r="P70" s="69">
        <v>101.023</v>
      </c>
      <c r="Q70" s="69">
        <v>79.90961022934566</v>
      </c>
      <c r="U70">
        <v>71</v>
      </c>
      <c r="V70" t="s">
        <v>1219</v>
      </c>
      <c r="W70" s="26">
        <v>44658</v>
      </c>
      <c r="X70" s="69">
        <v>9.5868800000000007</v>
      </c>
      <c r="Y70" s="69">
        <v>39.979999999999997</v>
      </c>
      <c r="Z70" s="69">
        <v>49.334400000000002</v>
      </c>
      <c r="AA70" s="69">
        <v>9.1578000000000007E-2</v>
      </c>
      <c r="AB70" s="69">
        <v>1.6233999999999998E-2</v>
      </c>
      <c r="AC70" s="69">
        <v>0.13979900000000001</v>
      </c>
      <c r="AD70" s="69">
        <v>4.9909999999999998E-3</v>
      </c>
      <c r="AE70" s="69">
        <v>1.2598E-2</v>
      </c>
      <c r="AF70" s="69">
        <v>0.35755900000000002</v>
      </c>
      <c r="AG70" s="69">
        <v>99.524100000000004</v>
      </c>
    </row>
    <row r="71" spans="2:33" x14ac:dyDescent="0.2">
      <c r="B71" t="s">
        <v>871</v>
      </c>
      <c r="C71" s="69">
        <v>3</v>
      </c>
      <c r="D71" t="s">
        <v>835</v>
      </c>
      <c r="E71" s="25">
        <v>44855</v>
      </c>
      <c r="F71" s="22" t="s">
        <v>355</v>
      </c>
      <c r="G71" s="69">
        <v>17.526599999999998</v>
      </c>
      <c r="H71" s="69">
        <v>39.386099999999999</v>
      </c>
      <c r="I71" s="69">
        <v>41.759700000000002</v>
      </c>
      <c r="J71" s="69">
        <v>0</v>
      </c>
      <c r="K71" s="69">
        <v>8.3619999999999996E-3</v>
      </c>
      <c r="L71" s="69">
        <v>0.25844400000000001</v>
      </c>
      <c r="M71" s="69">
        <v>4.3156E-2</v>
      </c>
      <c r="N71" s="69">
        <v>1.5786999999999999E-2</v>
      </c>
      <c r="O71" s="69">
        <v>0.154029</v>
      </c>
      <c r="P71" s="69">
        <v>99.152100000000004</v>
      </c>
      <c r="Q71" s="69">
        <v>80.944780179023184</v>
      </c>
      <c r="U71">
        <v>72</v>
      </c>
      <c r="V71" t="s">
        <v>1219</v>
      </c>
      <c r="W71" s="26">
        <v>44658</v>
      </c>
      <c r="X71" s="69">
        <v>9.6345899999999993</v>
      </c>
      <c r="Y71" s="69">
        <v>40.002299999999998</v>
      </c>
      <c r="Z71" s="69">
        <v>49.422899999999998</v>
      </c>
      <c r="AA71" s="69">
        <v>8.9495000000000005E-2</v>
      </c>
      <c r="AB71" s="69">
        <v>1.2501E-2</v>
      </c>
      <c r="AC71" s="69">
        <v>0.1575</v>
      </c>
      <c r="AD71" s="69">
        <v>-1.6299999999999999E-3</v>
      </c>
      <c r="AE71" s="69">
        <v>2.2263000000000002E-2</v>
      </c>
      <c r="AF71" s="69">
        <v>0.37454100000000001</v>
      </c>
      <c r="AG71" s="69">
        <v>99.714500000000001</v>
      </c>
    </row>
    <row r="72" spans="2:33" x14ac:dyDescent="0.2">
      <c r="B72" t="s">
        <v>872</v>
      </c>
      <c r="C72" s="69">
        <v>3</v>
      </c>
      <c r="D72" t="s">
        <v>835</v>
      </c>
      <c r="E72" s="25">
        <v>44855</v>
      </c>
      <c r="F72" s="22" t="s">
        <v>355</v>
      </c>
      <c r="G72" s="69">
        <v>16.752600000000001</v>
      </c>
      <c r="H72" s="69">
        <v>39.889299999999999</v>
      </c>
      <c r="I72" s="69">
        <v>43.129199999999997</v>
      </c>
      <c r="J72" s="69">
        <v>0</v>
      </c>
      <c r="K72" s="69">
        <v>3.4173000000000002E-2</v>
      </c>
      <c r="L72" s="69">
        <v>0.23688400000000001</v>
      </c>
      <c r="M72" s="69">
        <v>2.4868999999999999E-2</v>
      </c>
      <c r="N72" s="69">
        <v>1.1793E-2</v>
      </c>
      <c r="O72" s="69">
        <v>0.168181</v>
      </c>
      <c r="P72" s="69">
        <v>100.247</v>
      </c>
      <c r="Q72" s="69">
        <v>82.110640286072439</v>
      </c>
      <c r="U72">
        <v>83</v>
      </c>
      <c r="V72" t="s">
        <v>1220</v>
      </c>
      <c r="W72" s="26">
        <v>44658</v>
      </c>
      <c r="X72" s="69">
        <v>9.6286799999999992</v>
      </c>
      <c r="Y72" s="69">
        <v>40.163899999999998</v>
      </c>
      <c r="Z72" s="69">
        <v>49.104799999999997</v>
      </c>
      <c r="AA72" s="69">
        <v>9.1022000000000006E-2</v>
      </c>
      <c r="AB72" s="69">
        <v>7.7169999999999999E-3</v>
      </c>
      <c r="AC72" s="69">
        <v>0.15252399999999999</v>
      </c>
      <c r="AD72" s="69">
        <v>-1.2E-4</v>
      </c>
      <c r="AE72" s="69">
        <v>2.2478999999999999E-2</v>
      </c>
      <c r="AF72" s="69">
        <v>0.37037799999999999</v>
      </c>
      <c r="AG72" s="69">
        <v>99.541399999999996</v>
      </c>
    </row>
    <row r="73" spans="2:33" x14ac:dyDescent="0.2">
      <c r="B73" t="s">
        <v>873</v>
      </c>
      <c r="C73" s="69">
        <v>3</v>
      </c>
      <c r="D73" t="s">
        <v>835</v>
      </c>
      <c r="E73" s="25">
        <v>44855</v>
      </c>
      <c r="F73" s="22" t="s">
        <v>355</v>
      </c>
      <c r="G73" s="69">
        <v>17.118500000000001</v>
      </c>
      <c r="H73" s="69">
        <v>39.432000000000002</v>
      </c>
      <c r="I73" s="69">
        <v>42.068199999999997</v>
      </c>
      <c r="J73" s="69">
        <v>0</v>
      </c>
      <c r="K73" s="69">
        <v>2.0395E-2</v>
      </c>
      <c r="L73" s="69">
        <v>0.26999099999999998</v>
      </c>
      <c r="M73" s="69">
        <v>3.5242999999999997E-2</v>
      </c>
      <c r="N73" s="69">
        <v>1.3037E-2</v>
      </c>
      <c r="O73" s="69">
        <v>0.14846300000000001</v>
      </c>
      <c r="P73" s="69">
        <v>99.105900000000005</v>
      </c>
      <c r="Q73" s="69">
        <v>81.417128515734959</v>
      </c>
      <c r="U73">
        <v>84</v>
      </c>
      <c r="V73" t="s">
        <v>1220</v>
      </c>
      <c r="W73" s="26">
        <v>44658</v>
      </c>
      <c r="X73" s="69">
        <v>9.6166400000000003</v>
      </c>
      <c r="Y73" s="69">
        <v>40.0608</v>
      </c>
      <c r="Z73" s="69">
        <v>49.067700000000002</v>
      </c>
      <c r="AA73" s="69">
        <v>9.1674000000000005E-2</v>
      </c>
      <c r="AB73" s="69">
        <v>1.9642E-2</v>
      </c>
      <c r="AC73" s="69">
        <v>0.12951299999999999</v>
      </c>
      <c r="AD73" s="69">
        <v>1.2307E-2</v>
      </c>
      <c r="AE73" s="69">
        <v>1.6209000000000001E-2</v>
      </c>
      <c r="AF73" s="69">
        <v>0.36494500000000002</v>
      </c>
      <c r="AG73" s="69">
        <v>99.379499999999993</v>
      </c>
    </row>
    <row r="74" spans="2:33" x14ac:dyDescent="0.2">
      <c r="B74" t="s">
        <v>874</v>
      </c>
      <c r="C74" s="69">
        <v>3</v>
      </c>
      <c r="D74" t="s">
        <v>835</v>
      </c>
      <c r="E74" s="25">
        <v>44855</v>
      </c>
      <c r="F74" s="22" t="s">
        <v>355</v>
      </c>
      <c r="G74" s="69">
        <v>20.749199999999998</v>
      </c>
      <c r="H74" s="69">
        <v>38.959499999999998</v>
      </c>
      <c r="I74" s="69">
        <v>40.176099999999998</v>
      </c>
      <c r="J74" s="69">
        <v>0</v>
      </c>
      <c r="K74" s="69">
        <v>4.1000000000000003E-3</v>
      </c>
      <c r="L74" s="69">
        <v>0.44137900000000002</v>
      </c>
      <c r="M74" s="69">
        <v>4.8816999999999999E-2</v>
      </c>
      <c r="N74" s="69">
        <v>1.6525999999999999E-2</v>
      </c>
      <c r="O74" s="69">
        <v>4.1693000000000001E-2</v>
      </c>
      <c r="P74" s="69">
        <v>100.437</v>
      </c>
      <c r="Q74" s="69">
        <v>77.538503078272441</v>
      </c>
      <c r="U74">
        <v>85</v>
      </c>
      <c r="V74" t="s">
        <v>1220</v>
      </c>
      <c r="W74" s="26">
        <v>44658</v>
      </c>
      <c r="X74" s="69">
        <v>9.5736100000000004</v>
      </c>
      <c r="Y74" s="69">
        <v>40.133899999999997</v>
      </c>
      <c r="Z74" s="69">
        <v>49.058700000000002</v>
      </c>
      <c r="AA74" s="69">
        <v>9.2177999999999996E-2</v>
      </c>
      <c r="AB74" s="69">
        <v>2.4760999999999998E-2</v>
      </c>
      <c r="AC74" s="69">
        <v>0.141403</v>
      </c>
      <c r="AD74" s="69">
        <v>-4.7600000000000003E-3</v>
      </c>
      <c r="AE74" s="69">
        <v>2.0905E-2</v>
      </c>
      <c r="AF74" s="69">
        <v>0.36262</v>
      </c>
      <c r="AG74" s="69">
        <v>99.403300000000002</v>
      </c>
    </row>
    <row r="75" spans="2:33" x14ac:dyDescent="0.2">
      <c r="B75" t="s">
        <v>875</v>
      </c>
      <c r="C75" s="69">
        <v>3</v>
      </c>
      <c r="D75" t="s">
        <v>835</v>
      </c>
      <c r="E75" s="25">
        <v>44855</v>
      </c>
      <c r="F75" s="22" t="s">
        <v>355</v>
      </c>
      <c r="G75" s="69">
        <v>18.145900000000001</v>
      </c>
      <c r="H75" s="69">
        <v>39.768599999999999</v>
      </c>
      <c r="I75" s="69">
        <v>42.2181</v>
      </c>
      <c r="J75" s="69">
        <v>0</v>
      </c>
      <c r="K75" s="69">
        <v>1.5675000000000001E-2</v>
      </c>
      <c r="L75" s="69">
        <v>0.29835</v>
      </c>
      <c r="M75" s="69">
        <v>3.8079000000000002E-2</v>
      </c>
      <c r="N75" s="69">
        <v>2.196E-2</v>
      </c>
      <c r="O75" s="69">
        <v>0.14693899999999999</v>
      </c>
      <c r="P75" s="69">
        <v>100.654</v>
      </c>
      <c r="Q75" s="69">
        <v>80.574831424818768</v>
      </c>
      <c r="U75">
        <v>6</v>
      </c>
      <c r="V75" s="42" t="s">
        <v>1221</v>
      </c>
      <c r="W75" s="43">
        <v>44608</v>
      </c>
      <c r="X75" s="71">
        <v>9.5854900000000001</v>
      </c>
      <c r="Y75" s="71">
        <v>40.548900000000003</v>
      </c>
      <c r="Z75" s="71">
        <v>49.286799999999999</v>
      </c>
      <c r="AA75" s="71">
        <v>9.2242000000000005E-2</v>
      </c>
      <c r="AB75" s="71">
        <v>1.916E-2</v>
      </c>
      <c r="AC75" s="71">
        <v>0.139961</v>
      </c>
      <c r="AD75" s="71">
        <v>9.3729999999999994E-3</v>
      </c>
      <c r="AE75" s="71">
        <v>2.9978000000000001E-2</v>
      </c>
      <c r="AF75" s="71">
        <v>0.36794100000000002</v>
      </c>
      <c r="AG75" s="71">
        <v>100.08</v>
      </c>
    </row>
    <row r="76" spans="2:33" x14ac:dyDescent="0.2">
      <c r="B76" t="s">
        <v>876</v>
      </c>
      <c r="C76" s="69">
        <v>3</v>
      </c>
      <c r="D76" t="s">
        <v>835</v>
      </c>
      <c r="E76" s="25">
        <v>44855</v>
      </c>
      <c r="F76" s="22" t="s">
        <v>355</v>
      </c>
      <c r="G76" s="69">
        <v>18.415299999999998</v>
      </c>
      <c r="H76" s="69">
        <v>38.700200000000002</v>
      </c>
      <c r="I76" s="69">
        <v>41.444800000000001</v>
      </c>
      <c r="J76" s="69">
        <v>0</v>
      </c>
      <c r="K76" s="69">
        <v>9.7599999999999996E-3</v>
      </c>
      <c r="L76" s="69">
        <v>0.28380499999999997</v>
      </c>
      <c r="M76" s="69">
        <v>4.8730999999999997E-2</v>
      </c>
      <c r="N76" s="69">
        <v>1.0862999999999999E-2</v>
      </c>
      <c r="O76" s="69">
        <v>0.13414999999999999</v>
      </c>
      <c r="P76" s="69">
        <v>99.047700000000006</v>
      </c>
      <c r="Q76" s="69">
        <v>80.049548013682795</v>
      </c>
      <c r="U76">
        <v>7</v>
      </c>
      <c r="V76" s="42" t="s">
        <v>1221</v>
      </c>
      <c r="W76" s="43">
        <v>44608</v>
      </c>
      <c r="X76" s="71">
        <v>9.6900300000000001</v>
      </c>
      <c r="Y76" s="71">
        <v>40.676699999999997</v>
      </c>
      <c r="Z76" s="71">
        <v>49.378900000000002</v>
      </c>
      <c r="AA76" s="71">
        <v>9.4815999999999998E-2</v>
      </c>
      <c r="AB76" s="71">
        <v>1.6822E-2</v>
      </c>
      <c r="AC76" s="71">
        <v>0.14687700000000001</v>
      </c>
      <c r="AD76" s="71">
        <v>5.0990000000000002E-3</v>
      </c>
      <c r="AE76" s="71">
        <v>2.2072999999999999E-2</v>
      </c>
      <c r="AF76" s="71">
        <v>0.361093</v>
      </c>
      <c r="AG76" s="71">
        <v>100.392</v>
      </c>
    </row>
    <row r="77" spans="2:33" x14ac:dyDescent="0.2">
      <c r="B77" t="s">
        <v>877</v>
      </c>
      <c r="C77" s="69">
        <v>3</v>
      </c>
      <c r="D77" t="s">
        <v>835</v>
      </c>
      <c r="E77" s="25">
        <v>44855</v>
      </c>
      <c r="F77" s="22" t="s">
        <v>355</v>
      </c>
      <c r="G77" s="69">
        <v>17.395399999999999</v>
      </c>
      <c r="H77" s="69">
        <v>39.947200000000002</v>
      </c>
      <c r="I77" s="69">
        <v>42.348199999999999</v>
      </c>
      <c r="J77" s="69">
        <v>0</v>
      </c>
      <c r="K77" s="69">
        <v>4.4711000000000001E-2</v>
      </c>
      <c r="L77" s="69">
        <v>0.262241</v>
      </c>
      <c r="M77" s="69">
        <v>4.2181000000000003E-2</v>
      </c>
      <c r="N77" s="69">
        <v>1.4567E-2</v>
      </c>
      <c r="O77" s="69">
        <v>0.15743299999999999</v>
      </c>
      <c r="P77" s="69">
        <v>100.212</v>
      </c>
      <c r="Q77" s="69">
        <v>81.274314135968822</v>
      </c>
      <c r="U77">
        <v>8</v>
      </c>
      <c r="V77" s="42" t="s">
        <v>1221</v>
      </c>
      <c r="W77" s="43">
        <v>44608</v>
      </c>
      <c r="X77" s="71">
        <v>9.6556300000000004</v>
      </c>
      <c r="Y77" s="71">
        <v>40.630899999999997</v>
      </c>
      <c r="Z77" s="71">
        <v>49.315100000000001</v>
      </c>
      <c r="AA77" s="71">
        <v>9.0628E-2</v>
      </c>
      <c r="AB77" s="71">
        <v>1.6320999999999999E-2</v>
      </c>
      <c r="AC77" s="71">
        <v>0.14471899999999999</v>
      </c>
      <c r="AD77" s="71">
        <v>-1.7799999999999999E-3</v>
      </c>
      <c r="AE77" s="71">
        <v>3.1753999999999998E-2</v>
      </c>
      <c r="AF77" s="71">
        <v>0.35845900000000003</v>
      </c>
      <c r="AG77" s="71">
        <v>100.242</v>
      </c>
    </row>
    <row r="78" spans="2:33" x14ac:dyDescent="0.2">
      <c r="B78" t="s">
        <v>878</v>
      </c>
      <c r="C78" s="69">
        <v>3</v>
      </c>
      <c r="D78" t="s">
        <v>835</v>
      </c>
      <c r="E78" s="25">
        <v>44855</v>
      </c>
      <c r="F78" s="22" t="s">
        <v>355</v>
      </c>
      <c r="G78" s="69">
        <v>19.1129</v>
      </c>
      <c r="H78" s="69">
        <v>39.250700000000002</v>
      </c>
      <c r="I78" s="69">
        <v>42.108699999999999</v>
      </c>
      <c r="J78" s="69">
        <v>0</v>
      </c>
      <c r="K78" s="69">
        <v>9.3769999999999999E-3</v>
      </c>
      <c r="L78" s="69">
        <v>0.31322100000000003</v>
      </c>
      <c r="M78" s="69">
        <v>4.2453999999999999E-2</v>
      </c>
      <c r="N78" s="69">
        <v>1.9130000000000001E-2</v>
      </c>
      <c r="O78" s="69">
        <v>0.133913</v>
      </c>
      <c r="P78" s="69">
        <v>100.99</v>
      </c>
      <c r="Q78" s="69">
        <v>79.707353823447207</v>
      </c>
      <c r="U78">
        <v>9</v>
      </c>
      <c r="V78" s="42" t="s">
        <v>1221</v>
      </c>
      <c r="W78" s="43">
        <v>44608</v>
      </c>
      <c r="X78" s="71">
        <v>9.5662900000000004</v>
      </c>
      <c r="Y78" s="71">
        <v>40.632800000000003</v>
      </c>
      <c r="Z78" s="71">
        <v>49.569000000000003</v>
      </c>
      <c r="AA78" s="71">
        <v>9.3088000000000004E-2</v>
      </c>
      <c r="AB78" s="71">
        <v>1.1062000000000001E-2</v>
      </c>
      <c r="AC78" s="71">
        <v>0.15560499999999999</v>
      </c>
      <c r="AD78" s="71">
        <v>6.7600000000000004E-3</v>
      </c>
      <c r="AE78" s="71">
        <v>2.5745000000000001E-2</v>
      </c>
      <c r="AF78" s="71">
        <v>0.38696199999999997</v>
      </c>
      <c r="AG78" s="71">
        <v>100.447</v>
      </c>
    </row>
    <row r="79" spans="2:33" x14ac:dyDescent="0.2">
      <c r="B79" t="s">
        <v>879</v>
      </c>
      <c r="C79" s="69">
        <v>3</v>
      </c>
      <c r="D79" t="s">
        <v>835</v>
      </c>
      <c r="E79" s="25">
        <v>44855</v>
      </c>
      <c r="F79" s="22" t="s">
        <v>355</v>
      </c>
      <c r="G79" s="69">
        <v>19.960999999999999</v>
      </c>
      <c r="H79" s="69">
        <v>38.231400000000001</v>
      </c>
      <c r="I79" s="69">
        <v>40.782699999999998</v>
      </c>
      <c r="J79" s="69">
        <v>0</v>
      </c>
      <c r="K79" s="69">
        <v>7.2870000000000001E-3</v>
      </c>
      <c r="L79" s="69">
        <v>0.413547</v>
      </c>
      <c r="M79" s="69">
        <v>4.2326000000000003E-2</v>
      </c>
      <c r="N79" s="69">
        <v>1.0885000000000001E-2</v>
      </c>
      <c r="O79" s="69">
        <v>6.9791000000000006E-2</v>
      </c>
      <c r="P79" s="69">
        <v>99.519000000000005</v>
      </c>
      <c r="Q79" s="69">
        <v>78.46014078795092</v>
      </c>
      <c r="U79">
        <v>26</v>
      </c>
      <c r="V79" s="42" t="s">
        <v>1222</v>
      </c>
      <c r="W79" s="43">
        <v>44608</v>
      </c>
      <c r="X79" s="71">
        <v>9.63687</v>
      </c>
      <c r="Y79" s="71">
        <v>40.613700000000001</v>
      </c>
      <c r="Z79" s="71">
        <v>50.295000000000002</v>
      </c>
      <c r="AA79" s="71">
        <v>9.3885999999999997E-2</v>
      </c>
      <c r="AB79" s="71">
        <v>6.6930000000000002E-3</v>
      </c>
      <c r="AC79" s="71">
        <v>0.15023800000000001</v>
      </c>
      <c r="AD79" s="71">
        <v>6.8739999999999999E-3</v>
      </c>
      <c r="AE79" s="71">
        <v>3.2072999999999997E-2</v>
      </c>
      <c r="AF79" s="71">
        <v>0.34964699999999999</v>
      </c>
      <c r="AG79" s="71">
        <v>101.185</v>
      </c>
    </row>
    <row r="80" spans="2:33" x14ac:dyDescent="0.2">
      <c r="B80" t="s">
        <v>880</v>
      </c>
      <c r="C80" s="69">
        <v>3</v>
      </c>
      <c r="D80" t="s">
        <v>835</v>
      </c>
      <c r="E80" s="25">
        <v>44855</v>
      </c>
      <c r="F80" s="22" t="s">
        <v>355</v>
      </c>
      <c r="G80" s="69">
        <v>18.9771</v>
      </c>
      <c r="H80" s="69">
        <v>38.740400000000001</v>
      </c>
      <c r="I80" s="69">
        <v>40.829099999999997</v>
      </c>
      <c r="J80" s="69">
        <v>0</v>
      </c>
      <c r="K80" s="69">
        <v>-8.0999999999999996E-4</v>
      </c>
      <c r="L80" s="69">
        <v>0.29356900000000002</v>
      </c>
      <c r="M80" s="69">
        <v>4.3541999999999997E-2</v>
      </c>
      <c r="N80" s="69">
        <v>1.9668000000000001E-2</v>
      </c>
      <c r="O80" s="69">
        <v>0.11827699999999999</v>
      </c>
      <c r="P80" s="69">
        <v>99.020799999999994</v>
      </c>
      <c r="Q80" s="69">
        <v>79.320855807643738</v>
      </c>
      <c r="U80">
        <v>27</v>
      </c>
      <c r="V80" s="42" t="s">
        <v>1222</v>
      </c>
      <c r="W80" s="43">
        <v>44608</v>
      </c>
      <c r="X80" s="71">
        <v>9.6851400000000005</v>
      </c>
      <c r="Y80" s="71">
        <v>40.680599999999998</v>
      </c>
      <c r="Z80" s="71">
        <v>49.828499999999998</v>
      </c>
      <c r="AA80" s="71">
        <v>8.9278999999999997E-2</v>
      </c>
      <c r="AB80" s="71">
        <v>1.5232000000000001E-2</v>
      </c>
      <c r="AC80" s="71">
        <v>0.14422099999999999</v>
      </c>
      <c r="AD80" s="71">
        <v>0</v>
      </c>
      <c r="AE80" s="71">
        <v>2.4944999999999998E-2</v>
      </c>
      <c r="AF80" s="71">
        <v>0.36191099999999998</v>
      </c>
      <c r="AG80" s="71">
        <v>100.83</v>
      </c>
    </row>
    <row r="81" spans="2:33" x14ac:dyDescent="0.2">
      <c r="B81" t="s">
        <v>881</v>
      </c>
      <c r="C81" s="69">
        <v>7</v>
      </c>
      <c r="D81" s="25" t="s">
        <v>882</v>
      </c>
      <c r="E81" s="25">
        <v>44869</v>
      </c>
      <c r="F81" s="3" t="s">
        <v>883</v>
      </c>
      <c r="G81" s="69">
        <v>18.173100000000002</v>
      </c>
      <c r="H81" s="69">
        <v>39.037599999999998</v>
      </c>
      <c r="I81" s="69">
        <v>41.862400000000001</v>
      </c>
      <c r="J81" s="69">
        <v>0.26868599999999998</v>
      </c>
      <c r="K81" s="69">
        <v>7.561E-3</v>
      </c>
      <c r="L81" s="69">
        <v>0.25123000000000001</v>
      </c>
      <c r="M81" s="69">
        <v>3.2930000000000001E-2</v>
      </c>
      <c r="N81" s="69">
        <v>3.6526999999999997E-2</v>
      </c>
      <c r="O81" s="69">
        <v>0.14913999999999999</v>
      </c>
      <c r="P81" s="69">
        <v>99.819000000000003</v>
      </c>
      <c r="Q81" s="69">
        <v>80.418525160521853</v>
      </c>
      <c r="U81">
        <v>28</v>
      </c>
      <c r="V81" s="42" t="s">
        <v>1222</v>
      </c>
      <c r="W81" s="43">
        <v>44608</v>
      </c>
      <c r="X81" s="71">
        <v>9.6314600000000006</v>
      </c>
      <c r="Y81" s="71">
        <v>40.707500000000003</v>
      </c>
      <c r="Z81" s="71">
        <v>49.799399999999999</v>
      </c>
      <c r="AA81" s="71">
        <v>9.7041000000000002E-2</v>
      </c>
      <c r="AB81" s="71">
        <v>1.4638E-2</v>
      </c>
      <c r="AC81" s="71">
        <v>0.15018400000000001</v>
      </c>
      <c r="AD81" s="71">
        <v>2.0140000000000002E-3</v>
      </c>
      <c r="AE81" s="71">
        <v>2.8315E-2</v>
      </c>
      <c r="AF81" s="71">
        <v>0.37774799999999997</v>
      </c>
      <c r="AG81" s="71">
        <v>100.80800000000001</v>
      </c>
    </row>
    <row r="82" spans="2:33" x14ac:dyDescent="0.2">
      <c r="B82" t="s">
        <v>884</v>
      </c>
      <c r="C82" s="69">
        <v>7</v>
      </c>
      <c r="D82" s="25" t="s">
        <v>882</v>
      </c>
      <c r="E82" s="25">
        <v>44869</v>
      </c>
      <c r="F82" s="3" t="s">
        <v>883</v>
      </c>
      <c r="G82" s="69">
        <v>18.351700000000001</v>
      </c>
      <c r="H82" s="69">
        <v>39.101300000000002</v>
      </c>
      <c r="I82" s="69">
        <v>41.867199999999997</v>
      </c>
      <c r="J82" s="69">
        <v>0.26932899999999999</v>
      </c>
      <c r="K82" s="69">
        <v>4.8989999999999997E-3</v>
      </c>
      <c r="L82" s="69">
        <v>0.26182100000000003</v>
      </c>
      <c r="M82" s="69">
        <v>2.0295000000000001E-2</v>
      </c>
      <c r="N82" s="69">
        <v>4.4372000000000002E-2</v>
      </c>
      <c r="O82" s="69">
        <v>0.15085100000000001</v>
      </c>
      <c r="P82" s="69">
        <v>100.072</v>
      </c>
      <c r="Q82" s="69">
        <v>80.265873123185941</v>
      </c>
      <c r="U82">
        <v>29</v>
      </c>
      <c r="V82" t="s">
        <v>1222</v>
      </c>
      <c r="W82" s="43">
        <v>44608</v>
      </c>
      <c r="X82" s="69">
        <v>9.5705600000000004</v>
      </c>
      <c r="Y82" s="69">
        <v>40.536200000000001</v>
      </c>
      <c r="Z82" s="69">
        <v>50.335599999999999</v>
      </c>
      <c r="AA82" s="69">
        <v>9.1907000000000003E-2</v>
      </c>
      <c r="AB82" s="69">
        <v>2.4205000000000001E-2</v>
      </c>
      <c r="AC82" s="69">
        <v>0.14724699999999999</v>
      </c>
      <c r="AD82" s="69">
        <v>6.0419999999999996E-3</v>
      </c>
      <c r="AE82" s="69">
        <v>1.8769000000000001E-2</v>
      </c>
      <c r="AF82" s="69">
        <v>0.37717800000000001</v>
      </c>
      <c r="AG82" s="69">
        <v>101.108</v>
      </c>
    </row>
    <row r="83" spans="2:33" x14ac:dyDescent="0.2">
      <c r="B83" t="s">
        <v>885</v>
      </c>
      <c r="C83" s="69">
        <v>7</v>
      </c>
      <c r="D83" s="25" t="s">
        <v>882</v>
      </c>
      <c r="E83" s="25">
        <v>44869</v>
      </c>
      <c r="F83" s="3" t="s">
        <v>883</v>
      </c>
      <c r="G83" s="69">
        <v>15.9948</v>
      </c>
      <c r="H83" s="69">
        <v>39.3431</v>
      </c>
      <c r="I83" s="69">
        <v>43.519300000000001</v>
      </c>
      <c r="J83" s="69">
        <v>0.26313700000000001</v>
      </c>
      <c r="K83" s="69">
        <v>3.2412000000000003E-2</v>
      </c>
      <c r="L83" s="69">
        <v>0.20811399999999999</v>
      </c>
      <c r="M83" s="69">
        <v>1.7325E-2</v>
      </c>
      <c r="N83" s="69">
        <v>2.6786000000000001E-2</v>
      </c>
      <c r="O83" s="69">
        <v>0.20636099999999999</v>
      </c>
      <c r="P83" s="69">
        <v>99.6113</v>
      </c>
      <c r="Q83" s="69">
        <v>82.90850546227793</v>
      </c>
      <c r="U83">
        <v>58</v>
      </c>
      <c r="V83" t="s">
        <v>1223</v>
      </c>
      <c r="W83" s="43">
        <v>44608</v>
      </c>
      <c r="X83" s="69">
        <v>9.6228599999999993</v>
      </c>
      <c r="Y83" s="69">
        <v>40.146500000000003</v>
      </c>
      <c r="Z83" s="69">
        <v>49.150500000000001</v>
      </c>
      <c r="AA83" s="69">
        <v>9.1383000000000006E-2</v>
      </c>
      <c r="AB83" s="69">
        <v>9.1210000000000006E-3</v>
      </c>
      <c r="AC83" s="69">
        <v>0.145344</v>
      </c>
      <c r="AD83" s="69">
        <v>-4.8000000000000001E-4</v>
      </c>
      <c r="AE83" s="69">
        <v>2.7587E-2</v>
      </c>
      <c r="AF83" s="69">
        <v>0.372583</v>
      </c>
      <c r="AG83" s="69">
        <v>99.565399999999997</v>
      </c>
    </row>
    <row r="84" spans="2:33" x14ac:dyDescent="0.2">
      <c r="B84" t="s">
        <v>886</v>
      </c>
      <c r="C84" s="69">
        <v>7</v>
      </c>
      <c r="D84" s="25" t="s">
        <v>882</v>
      </c>
      <c r="E84" s="25">
        <v>44869</v>
      </c>
      <c r="F84" s="3" t="s">
        <v>883</v>
      </c>
      <c r="G84" s="69">
        <v>19.753599999999999</v>
      </c>
      <c r="H84" s="69">
        <v>38.18</v>
      </c>
      <c r="I84" s="69">
        <v>39.743400000000001</v>
      </c>
      <c r="J84" s="69">
        <v>0.25328699999999998</v>
      </c>
      <c r="K84" s="69">
        <v>8.2399999999999997E-4</v>
      </c>
      <c r="L84" s="69">
        <v>0.30131999999999998</v>
      </c>
      <c r="M84" s="69">
        <v>3.8052000000000002E-2</v>
      </c>
      <c r="N84" s="69">
        <v>3.7222999999999999E-2</v>
      </c>
      <c r="O84" s="69">
        <v>7.0313000000000001E-2</v>
      </c>
      <c r="P84" s="69">
        <v>98.378100000000003</v>
      </c>
      <c r="Q84" s="69">
        <v>78.199351039732292</v>
      </c>
      <c r="U84">
        <v>59</v>
      </c>
      <c r="V84" t="s">
        <v>1223</v>
      </c>
      <c r="W84" s="43">
        <v>44608</v>
      </c>
      <c r="X84" s="69">
        <v>9.6706800000000008</v>
      </c>
      <c r="Y84" s="69">
        <v>40.387</v>
      </c>
      <c r="Z84" s="69">
        <v>49.1633</v>
      </c>
      <c r="AA84" s="69">
        <v>9.5694000000000001E-2</v>
      </c>
      <c r="AB84" s="69">
        <v>4.4470000000000004E-3</v>
      </c>
      <c r="AC84" s="69">
        <v>0.14646999999999999</v>
      </c>
      <c r="AD84" s="69">
        <v>5.7000000000000002E-3</v>
      </c>
      <c r="AE84" s="69">
        <v>2.8323999999999998E-2</v>
      </c>
      <c r="AF84" s="69">
        <v>0.38030599999999998</v>
      </c>
      <c r="AG84" s="69">
        <v>99.882000000000005</v>
      </c>
    </row>
    <row r="85" spans="2:33" x14ac:dyDescent="0.2">
      <c r="B85" t="s">
        <v>887</v>
      </c>
      <c r="C85" s="69">
        <v>7</v>
      </c>
      <c r="D85" s="25" t="s">
        <v>882</v>
      </c>
      <c r="E85" s="25">
        <v>44869</v>
      </c>
      <c r="F85" s="3" t="s">
        <v>883</v>
      </c>
      <c r="G85" s="69">
        <v>17.286300000000001</v>
      </c>
      <c r="H85" s="69">
        <v>38.676200000000001</v>
      </c>
      <c r="I85" s="69">
        <v>41.969499999999996</v>
      </c>
      <c r="J85" s="69">
        <v>0.27187600000000001</v>
      </c>
      <c r="K85" s="69">
        <v>1.3844E-2</v>
      </c>
      <c r="L85" s="69">
        <v>0.248863</v>
      </c>
      <c r="M85" s="69">
        <v>3.2140000000000002E-2</v>
      </c>
      <c r="N85" s="69">
        <v>3.3784000000000002E-2</v>
      </c>
      <c r="O85" s="69">
        <v>0.15216499999999999</v>
      </c>
      <c r="P85" s="69">
        <v>98.684600000000003</v>
      </c>
      <c r="Q85" s="69">
        <v>81.233331924954953</v>
      </c>
      <c r="U85">
        <v>60</v>
      </c>
      <c r="V85" t="s">
        <v>1223</v>
      </c>
      <c r="W85" s="43">
        <v>44608</v>
      </c>
      <c r="X85" s="69">
        <v>9.6008399999999998</v>
      </c>
      <c r="Y85" s="69">
        <v>40.259</v>
      </c>
      <c r="Z85" s="69">
        <v>49.129899999999999</v>
      </c>
      <c r="AA85" s="69">
        <v>9.0292999999999998E-2</v>
      </c>
      <c r="AB85" s="69">
        <v>1.3937E-2</v>
      </c>
      <c r="AC85" s="69">
        <v>0.13836200000000001</v>
      </c>
      <c r="AD85" s="69">
        <v>-2.4000000000000001E-4</v>
      </c>
      <c r="AE85" s="69">
        <v>2.8126999999999999E-2</v>
      </c>
      <c r="AF85" s="69">
        <v>0.38496999999999998</v>
      </c>
      <c r="AG85" s="69">
        <v>99.645099999999999</v>
      </c>
    </row>
    <row r="86" spans="2:33" x14ac:dyDescent="0.2">
      <c r="B86" t="s">
        <v>888</v>
      </c>
      <c r="C86" s="69">
        <v>7</v>
      </c>
      <c r="D86" s="25" t="s">
        <v>882</v>
      </c>
      <c r="E86" s="25">
        <v>44869</v>
      </c>
      <c r="F86" s="3" t="s">
        <v>883</v>
      </c>
      <c r="G86" s="69">
        <v>16.3386</v>
      </c>
      <c r="H86" s="69">
        <v>39.049199999999999</v>
      </c>
      <c r="I86" s="69">
        <v>42.483199999999997</v>
      </c>
      <c r="J86" s="69">
        <v>0.28446700000000003</v>
      </c>
      <c r="K86" s="69">
        <v>2.4483999999999999E-2</v>
      </c>
      <c r="L86" s="69">
        <v>0.22365399999999999</v>
      </c>
      <c r="M86" s="69">
        <v>1.9696000000000002E-2</v>
      </c>
      <c r="N86" s="69">
        <v>2.6651000000000001E-2</v>
      </c>
      <c r="O86" s="69">
        <v>0.17154800000000001</v>
      </c>
      <c r="P86" s="69">
        <v>98.621499999999997</v>
      </c>
      <c r="Q86" s="69">
        <v>82.256066619075042</v>
      </c>
      <c r="U86">
        <v>61</v>
      </c>
      <c r="V86" t="s">
        <v>1223</v>
      </c>
      <c r="W86" s="43">
        <v>44608</v>
      </c>
      <c r="X86" s="69">
        <v>9.6030800000000003</v>
      </c>
      <c r="Y86" s="69">
        <v>40.228499999999997</v>
      </c>
      <c r="Z86" s="69">
        <v>49.179900000000004</v>
      </c>
      <c r="AA86" s="69">
        <v>9.5183000000000004E-2</v>
      </c>
      <c r="AB86" s="69">
        <v>1.1969E-2</v>
      </c>
      <c r="AC86" s="69">
        <v>0.146865</v>
      </c>
      <c r="AD86" s="69">
        <v>7.9609999999999993E-3</v>
      </c>
      <c r="AE86" s="69">
        <v>2.7574999999999999E-2</v>
      </c>
      <c r="AF86" s="69">
        <v>0.37490400000000002</v>
      </c>
      <c r="AG86" s="69">
        <v>99.676000000000002</v>
      </c>
    </row>
    <row r="87" spans="2:33" x14ac:dyDescent="0.2">
      <c r="B87" t="s">
        <v>889</v>
      </c>
      <c r="C87" s="69">
        <v>7</v>
      </c>
      <c r="D87" s="25" t="s">
        <v>882</v>
      </c>
      <c r="E87" s="25">
        <v>44869</v>
      </c>
      <c r="F87" s="3" t="s">
        <v>883</v>
      </c>
      <c r="G87" s="69">
        <v>17.432099999999998</v>
      </c>
      <c r="H87" s="69">
        <v>38.944699999999997</v>
      </c>
      <c r="I87" s="69">
        <v>42.162799999999997</v>
      </c>
      <c r="J87" s="69">
        <v>0.31946400000000003</v>
      </c>
      <c r="K87" s="69">
        <v>2.3674000000000001E-2</v>
      </c>
      <c r="L87" s="69">
        <v>0.28451300000000002</v>
      </c>
      <c r="M87" s="69">
        <v>4.3725E-2</v>
      </c>
      <c r="N87" s="69">
        <v>3.6984999999999997E-2</v>
      </c>
      <c r="O87" s="69">
        <v>0.155837</v>
      </c>
      <c r="P87" s="69">
        <v>99.403800000000004</v>
      </c>
      <c r="Q87" s="69">
        <v>81.175243307530906</v>
      </c>
      <c r="U87">
        <v>62</v>
      </c>
      <c r="V87" t="s">
        <v>1223</v>
      </c>
      <c r="W87" s="43">
        <v>44608</v>
      </c>
      <c r="X87" s="69">
        <v>9.5952900000000003</v>
      </c>
      <c r="Y87" s="69">
        <v>40.2712</v>
      </c>
      <c r="Z87" s="69">
        <v>49.141100000000002</v>
      </c>
      <c r="AA87" s="69">
        <v>9.1974E-2</v>
      </c>
      <c r="AB87" s="69">
        <v>1.8551999999999999E-2</v>
      </c>
      <c r="AC87" s="69">
        <v>0.13628100000000001</v>
      </c>
      <c r="AD87" s="69">
        <v>3.8010000000000001E-3</v>
      </c>
      <c r="AE87" s="69">
        <v>3.5978000000000003E-2</v>
      </c>
      <c r="AF87" s="69">
        <v>0.35663899999999998</v>
      </c>
      <c r="AG87" s="69">
        <v>99.650800000000004</v>
      </c>
    </row>
    <row r="88" spans="2:33" x14ac:dyDescent="0.2">
      <c r="B88" t="s">
        <v>881</v>
      </c>
      <c r="C88" s="69">
        <v>7</v>
      </c>
      <c r="D88" s="25" t="s">
        <v>882</v>
      </c>
      <c r="E88" s="25">
        <v>44869</v>
      </c>
      <c r="F88" s="3" t="s">
        <v>890</v>
      </c>
      <c r="G88" s="69">
        <v>19.136600000000001</v>
      </c>
      <c r="H88" s="69">
        <v>39.134999999999998</v>
      </c>
      <c r="I88" s="69">
        <v>41.528799999999997</v>
      </c>
      <c r="J88" s="69">
        <v>0.30548500000000001</v>
      </c>
      <c r="K88" s="69">
        <v>7.0949999999999997E-3</v>
      </c>
      <c r="L88" s="69">
        <v>0.33327099999999998</v>
      </c>
      <c r="M88" s="69">
        <v>5.1073E-2</v>
      </c>
      <c r="N88" s="69">
        <v>2.2873999999999999E-2</v>
      </c>
      <c r="O88" s="69">
        <v>9.1721999999999998E-2</v>
      </c>
      <c r="P88" s="69">
        <v>100.61199999999999</v>
      </c>
      <c r="Q88" s="69">
        <v>79.461897308676654</v>
      </c>
      <c r="U88">
        <v>63</v>
      </c>
      <c r="V88" t="s">
        <v>1223</v>
      </c>
      <c r="W88" s="43">
        <v>44608</v>
      </c>
      <c r="X88" s="69">
        <v>9.6551799999999997</v>
      </c>
      <c r="Y88" s="69">
        <v>40.0503</v>
      </c>
      <c r="Z88" s="69">
        <v>48.985100000000003</v>
      </c>
      <c r="AA88" s="69">
        <v>9.1617000000000004E-2</v>
      </c>
      <c r="AB88" s="69">
        <v>1.8707999999999999E-2</v>
      </c>
      <c r="AC88" s="69">
        <v>0.12951299999999999</v>
      </c>
      <c r="AD88" s="69" t="s">
        <v>16</v>
      </c>
      <c r="AE88" s="69">
        <v>2.3747999999999998E-2</v>
      </c>
      <c r="AF88" s="69">
        <v>0.362952</v>
      </c>
      <c r="AG88" s="69">
        <v>99.311000000000007</v>
      </c>
    </row>
    <row r="89" spans="2:33" x14ac:dyDescent="0.2">
      <c r="B89" t="s">
        <v>884</v>
      </c>
      <c r="C89" s="69">
        <v>7</v>
      </c>
      <c r="D89" s="25" t="s">
        <v>882</v>
      </c>
      <c r="E89" s="25">
        <v>44869</v>
      </c>
      <c r="F89" s="3" t="s">
        <v>890</v>
      </c>
      <c r="G89" s="69">
        <v>18.196400000000001</v>
      </c>
      <c r="H89" s="69">
        <v>39.110399999999998</v>
      </c>
      <c r="I89" s="69">
        <v>42.064500000000002</v>
      </c>
      <c r="J89" s="69">
        <v>0.26746799999999998</v>
      </c>
      <c r="K89" s="69">
        <v>1.6792999999999999E-2</v>
      </c>
      <c r="L89" s="69">
        <v>0.25564300000000001</v>
      </c>
      <c r="M89" s="69">
        <v>2.6446999999999998E-2</v>
      </c>
      <c r="N89" s="69">
        <v>4.1175999999999997E-2</v>
      </c>
      <c r="O89" s="69">
        <v>0.15900300000000001</v>
      </c>
      <c r="P89" s="69">
        <v>100.13800000000001</v>
      </c>
      <c r="Q89" s="69">
        <v>80.474124860412232</v>
      </c>
      <c r="U89">
        <v>7</v>
      </c>
      <c r="V89" t="s">
        <v>1224</v>
      </c>
      <c r="W89" s="26">
        <v>44855</v>
      </c>
      <c r="X89" s="69">
        <v>9.6113999999999997</v>
      </c>
      <c r="Y89" s="69">
        <v>40.92</v>
      </c>
      <c r="Z89" s="69">
        <v>49.5884</v>
      </c>
      <c r="AA89" s="69">
        <v>0</v>
      </c>
      <c r="AB89" s="69">
        <v>1.3103E-2</v>
      </c>
      <c r="AC89" s="69">
        <v>0.14801900000000001</v>
      </c>
      <c r="AD89" s="69">
        <v>8.9899999999999997E-3</v>
      </c>
      <c r="AE89" s="69">
        <v>1.4921E-2</v>
      </c>
      <c r="AF89" s="69">
        <v>0.393314</v>
      </c>
      <c r="AG89" s="69">
        <v>100.69799999999999</v>
      </c>
    </row>
    <row r="90" spans="2:33" x14ac:dyDescent="0.2">
      <c r="B90" t="s">
        <v>885</v>
      </c>
      <c r="C90" s="69">
        <v>7</v>
      </c>
      <c r="D90" s="25" t="s">
        <v>882</v>
      </c>
      <c r="E90" s="25">
        <v>44869</v>
      </c>
      <c r="F90" s="3" t="s">
        <v>890</v>
      </c>
      <c r="G90" s="69">
        <v>25.049099999999999</v>
      </c>
      <c r="H90" s="69">
        <v>37.944899999999997</v>
      </c>
      <c r="I90" s="69">
        <v>33.7057</v>
      </c>
      <c r="J90" s="69">
        <v>0.71297999999999995</v>
      </c>
      <c r="K90" s="69">
        <v>3.248E-3</v>
      </c>
      <c r="L90" s="69">
        <v>0.548014</v>
      </c>
      <c r="M90" s="69">
        <v>0.193324</v>
      </c>
      <c r="N90" s="69">
        <v>0.87302500000000005</v>
      </c>
      <c r="O90" s="69">
        <v>3.5000999999999997E-2</v>
      </c>
      <c r="P90" s="69">
        <v>99.065200000000004</v>
      </c>
      <c r="Q90" s="69">
        <v>70.57924778358624</v>
      </c>
      <c r="U90">
        <v>7</v>
      </c>
      <c r="V90" t="s">
        <v>1224</v>
      </c>
      <c r="W90" s="26">
        <v>44855</v>
      </c>
      <c r="X90" s="69">
        <v>9.5901999999999994</v>
      </c>
      <c r="Y90" s="69">
        <v>41.022399999999998</v>
      </c>
      <c r="Z90" s="69">
        <v>49.564999999999998</v>
      </c>
      <c r="AA90" s="69">
        <v>0</v>
      </c>
      <c r="AB90" s="69">
        <v>1.2062E-2</v>
      </c>
      <c r="AC90" s="69">
        <v>0.13817399999999999</v>
      </c>
      <c r="AD90" s="69">
        <v>8.2970000000000006E-3</v>
      </c>
      <c r="AE90" s="69">
        <v>1.5907999999999999E-2</v>
      </c>
      <c r="AF90" s="69">
        <v>0.38012899999999999</v>
      </c>
      <c r="AG90" s="69">
        <v>100.732</v>
      </c>
    </row>
    <row r="91" spans="2:33" x14ac:dyDescent="0.2">
      <c r="B91" t="s">
        <v>886</v>
      </c>
      <c r="C91" s="69">
        <v>7</v>
      </c>
      <c r="D91" s="25" t="s">
        <v>882</v>
      </c>
      <c r="E91" s="25">
        <v>44869</v>
      </c>
      <c r="F91" s="3" t="s">
        <v>890</v>
      </c>
      <c r="G91" s="69">
        <v>19.3383</v>
      </c>
      <c r="H91" s="69">
        <v>38.351399999999998</v>
      </c>
      <c r="I91" s="69">
        <v>40.356299999999997</v>
      </c>
      <c r="J91" s="69">
        <v>0.30888599999999999</v>
      </c>
      <c r="K91" s="69">
        <v>9.3089999999999996E-3</v>
      </c>
      <c r="L91" s="69">
        <v>0.36257099999999998</v>
      </c>
      <c r="M91" s="69">
        <v>5.8338000000000001E-2</v>
      </c>
      <c r="N91" s="69">
        <v>3.6059000000000001E-2</v>
      </c>
      <c r="O91" s="69">
        <v>7.4995000000000006E-2</v>
      </c>
      <c r="P91" s="69">
        <v>98.896100000000004</v>
      </c>
      <c r="Q91" s="69">
        <v>78.816001600217305</v>
      </c>
      <c r="U91">
        <v>7</v>
      </c>
      <c r="V91" t="s">
        <v>1224</v>
      </c>
      <c r="W91" s="26">
        <v>44855</v>
      </c>
      <c r="X91" s="69">
        <v>9.6075199999999992</v>
      </c>
      <c r="Y91" s="69">
        <v>40.865400000000001</v>
      </c>
      <c r="Z91" s="69">
        <v>49.546900000000001</v>
      </c>
      <c r="AA91" s="69">
        <v>0</v>
      </c>
      <c r="AB91" s="69">
        <v>1.5082999999999999E-2</v>
      </c>
      <c r="AC91" s="69">
        <v>0.14191400000000001</v>
      </c>
      <c r="AD91" s="69">
        <v>-6.8999999999999997E-4</v>
      </c>
      <c r="AE91" s="69">
        <v>1.2354E-2</v>
      </c>
      <c r="AF91" s="69">
        <v>0.35844300000000001</v>
      </c>
      <c r="AG91" s="69">
        <v>100.547</v>
      </c>
    </row>
    <row r="92" spans="2:33" x14ac:dyDescent="0.2">
      <c r="B92" t="s">
        <v>887</v>
      </c>
      <c r="C92" s="69">
        <v>7</v>
      </c>
      <c r="D92" s="25" t="s">
        <v>882</v>
      </c>
      <c r="E92" s="25">
        <v>44869</v>
      </c>
      <c r="F92" s="3" t="s">
        <v>890</v>
      </c>
      <c r="G92" s="69">
        <v>22.417300000000001</v>
      </c>
      <c r="H92" s="69">
        <v>37.999600000000001</v>
      </c>
      <c r="I92" s="69">
        <v>37.312800000000003</v>
      </c>
      <c r="J92" s="69">
        <v>0.36752499999999999</v>
      </c>
      <c r="K92" s="69">
        <v>7.2230000000000003E-3</v>
      </c>
      <c r="L92" s="69">
        <v>0.44452999999999998</v>
      </c>
      <c r="M92" s="69">
        <v>6.2113000000000002E-2</v>
      </c>
      <c r="N92" s="69">
        <v>3.5955000000000001E-2</v>
      </c>
      <c r="O92" s="69">
        <v>5.9651000000000003E-2</v>
      </c>
      <c r="P92" s="69">
        <v>98.706699999999998</v>
      </c>
      <c r="Q92" s="69">
        <v>74.795069803135434</v>
      </c>
      <c r="U92">
        <v>29</v>
      </c>
      <c r="V92" t="s">
        <v>1225</v>
      </c>
      <c r="W92" s="26">
        <v>44855</v>
      </c>
      <c r="X92" s="69">
        <v>9.5761099999999999</v>
      </c>
      <c r="Y92" s="69">
        <v>41.303899999999999</v>
      </c>
      <c r="Z92" s="69">
        <v>49.649099999999997</v>
      </c>
      <c r="AA92" s="69">
        <v>0</v>
      </c>
      <c r="AB92" s="69">
        <v>2.2471000000000001E-2</v>
      </c>
      <c r="AC92" s="69">
        <v>0.140794</v>
      </c>
      <c r="AD92" s="69">
        <v>1.3810000000000001E-3</v>
      </c>
      <c r="AE92" s="69">
        <v>7.6490000000000004E-3</v>
      </c>
      <c r="AF92" s="69">
        <v>0.38189699999999999</v>
      </c>
      <c r="AG92" s="69">
        <v>101.083</v>
      </c>
    </row>
    <row r="93" spans="2:33" x14ac:dyDescent="0.2">
      <c r="B93" t="s">
        <v>888</v>
      </c>
      <c r="C93" s="69">
        <v>7</v>
      </c>
      <c r="D93" s="25" t="s">
        <v>882</v>
      </c>
      <c r="E93" s="25">
        <v>44869</v>
      </c>
      <c r="F93" s="3" t="s">
        <v>890</v>
      </c>
      <c r="G93" s="69">
        <v>23.235900000000001</v>
      </c>
      <c r="H93" s="69">
        <v>37.363999999999997</v>
      </c>
      <c r="I93" s="69">
        <v>36.2682</v>
      </c>
      <c r="J93" s="69">
        <v>0.40094800000000003</v>
      </c>
      <c r="K93" s="69">
        <v>8.1829999999999993E-3</v>
      </c>
      <c r="L93" s="69">
        <v>0.47473700000000002</v>
      </c>
      <c r="M93" s="69">
        <v>6.2473000000000001E-2</v>
      </c>
      <c r="N93" s="69">
        <v>4.5183000000000001E-2</v>
      </c>
      <c r="O93" s="69">
        <v>4.3292999999999998E-2</v>
      </c>
      <c r="P93" s="69">
        <v>97.902900000000002</v>
      </c>
      <c r="Q93" s="69">
        <v>73.564429003109396</v>
      </c>
      <c r="U93">
        <v>29</v>
      </c>
      <c r="V93" t="s">
        <v>1225</v>
      </c>
      <c r="W93" s="26">
        <v>44855</v>
      </c>
      <c r="X93" s="69">
        <v>9.6564399999999999</v>
      </c>
      <c r="Y93" s="69">
        <v>41.120100000000001</v>
      </c>
      <c r="Z93" s="69">
        <v>49.437399999999997</v>
      </c>
      <c r="AA93" s="69">
        <v>0</v>
      </c>
      <c r="AB93" s="69">
        <v>2.4601999999999999E-2</v>
      </c>
      <c r="AC93" s="69">
        <v>0.144959</v>
      </c>
      <c r="AD93" s="69">
        <v>3.4499999999999998E-4</v>
      </c>
      <c r="AE93" s="69">
        <v>1.5409000000000001E-2</v>
      </c>
      <c r="AF93" s="69">
        <v>0.36274600000000001</v>
      </c>
      <c r="AG93" s="69">
        <v>100.762</v>
      </c>
    </row>
    <row r="94" spans="2:33" x14ac:dyDescent="0.2">
      <c r="B94" t="s">
        <v>889</v>
      </c>
      <c r="C94" s="69">
        <v>7</v>
      </c>
      <c r="D94" s="25" t="s">
        <v>882</v>
      </c>
      <c r="E94" s="25">
        <v>44869</v>
      </c>
      <c r="F94" s="3" t="s">
        <v>890</v>
      </c>
      <c r="G94" s="69">
        <v>23.5702</v>
      </c>
      <c r="H94" s="69">
        <v>37.466799999999999</v>
      </c>
      <c r="I94" s="69">
        <v>36.093499999999999</v>
      </c>
      <c r="J94" s="69">
        <v>0.43169099999999999</v>
      </c>
      <c r="K94" s="71" t="s">
        <v>16</v>
      </c>
      <c r="L94" s="69">
        <v>0.46888600000000002</v>
      </c>
      <c r="M94" s="69">
        <v>8.7789000000000006E-2</v>
      </c>
      <c r="N94" s="69">
        <v>2.7276999999999999E-2</v>
      </c>
      <c r="O94" s="69">
        <v>5.1749000000000003E-2</v>
      </c>
      <c r="P94" s="69">
        <v>98.192400000000006</v>
      </c>
      <c r="Q94" s="69">
        <v>73.191071031657515</v>
      </c>
      <c r="U94">
        <v>40</v>
      </c>
      <c r="V94" t="s">
        <v>1226</v>
      </c>
      <c r="W94" s="26">
        <v>44855</v>
      </c>
      <c r="X94" s="69">
        <v>9.5898199999999996</v>
      </c>
      <c r="Y94" s="69">
        <v>40.933199999999999</v>
      </c>
      <c r="Z94" s="69">
        <v>49.26</v>
      </c>
      <c r="AA94" s="69">
        <v>0</v>
      </c>
      <c r="AB94" s="69">
        <v>2.8074000000000002E-2</v>
      </c>
      <c r="AC94" s="69">
        <v>0.13095100000000001</v>
      </c>
      <c r="AD94" s="69">
        <v>4.45E-3</v>
      </c>
      <c r="AE94" s="69">
        <v>1.4062E-2</v>
      </c>
      <c r="AF94" s="69">
        <v>0.37743199999999999</v>
      </c>
      <c r="AG94" s="69">
        <v>100.33799999999999</v>
      </c>
    </row>
    <row r="95" spans="2:33" x14ac:dyDescent="0.2">
      <c r="B95" t="s">
        <v>881</v>
      </c>
      <c r="C95" s="69">
        <v>7</v>
      </c>
      <c r="D95" s="25" t="s">
        <v>882</v>
      </c>
      <c r="E95" s="25">
        <v>44869</v>
      </c>
      <c r="F95" s="3" t="s">
        <v>891</v>
      </c>
      <c r="G95" s="69">
        <v>17.566199999999998</v>
      </c>
      <c r="H95" s="69">
        <v>39.3005</v>
      </c>
      <c r="I95" s="69">
        <v>42.647300000000001</v>
      </c>
      <c r="J95" s="69">
        <v>0.31592599999999998</v>
      </c>
      <c r="K95" s="69">
        <v>2.1964999999999998E-2</v>
      </c>
      <c r="L95" s="69">
        <v>0.28253800000000001</v>
      </c>
      <c r="M95" s="69">
        <v>5.1783999999999997E-2</v>
      </c>
      <c r="N95" s="69">
        <v>2.5233999999999999E-2</v>
      </c>
      <c r="O95" s="69">
        <v>0.13819799999999999</v>
      </c>
      <c r="P95" s="69">
        <v>100.35</v>
      </c>
      <c r="Q95" s="69">
        <v>81.232672710554368</v>
      </c>
      <c r="U95">
        <v>40</v>
      </c>
      <c r="V95" t="s">
        <v>1226</v>
      </c>
      <c r="W95" s="26">
        <v>44855</v>
      </c>
      <c r="X95" s="69">
        <v>9.5539100000000001</v>
      </c>
      <c r="Y95" s="69">
        <v>41.123399999999997</v>
      </c>
      <c r="Z95" s="69">
        <v>49.269100000000002</v>
      </c>
      <c r="AA95" s="69">
        <v>0</v>
      </c>
      <c r="AB95" s="69">
        <v>1.396E-2</v>
      </c>
      <c r="AC95" s="69">
        <v>0.14454600000000001</v>
      </c>
      <c r="AD95" s="69">
        <v>-2.7399999999999998E-3</v>
      </c>
      <c r="AE95" s="69">
        <v>1.1701E-2</v>
      </c>
      <c r="AF95" s="69">
        <v>0.37066700000000002</v>
      </c>
      <c r="AG95" s="69">
        <v>100.485</v>
      </c>
    </row>
    <row r="96" spans="2:33" x14ac:dyDescent="0.2">
      <c r="B96" t="s">
        <v>881</v>
      </c>
      <c r="C96" s="69">
        <v>7</v>
      </c>
      <c r="D96" s="25" t="s">
        <v>882</v>
      </c>
      <c r="E96" s="25">
        <v>44869</v>
      </c>
      <c r="F96" s="3" t="s">
        <v>891</v>
      </c>
      <c r="G96" s="69">
        <v>16.487200000000001</v>
      </c>
      <c r="H96" s="69">
        <v>39.5456</v>
      </c>
      <c r="I96" s="69">
        <v>43.508000000000003</v>
      </c>
      <c r="J96" s="69">
        <v>0.30929899999999999</v>
      </c>
      <c r="K96" s="69">
        <v>1.1311999999999999E-2</v>
      </c>
      <c r="L96" s="69">
        <v>0.25275700000000001</v>
      </c>
      <c r="M96" s="69">
        <v>3.1525999999999998E-2</v>
      </c>
      <c r="N96" s="69">
        <v>2.6599000000000001E-2</v>
      </c>
      <c r="O96" s="69">
        <v>0.16226699999999999</v>
      </c>
      <c r="P96" s="69">
        <v>100.33499999999999</v>
      </c>
      <c r="Q96" s="69">
        <v>82.470767814186615</v>
      </c>
      <c r="U96">
        <v>66</v>
      </c>
      <c r="V96" t="s">
        <v>1227</v>
      </c>
      <c r="W96" s="26">
        <v>44855</v>
      </c>
      <c r="X96" s="69">
        <v>9.5156600000000005</v>
      </c>
      <c r="Y96" s="69">
        <v>41.322000000000003</v>
      </c>
      <c r="Z96" s="69">
        <v>49.059199999999997</v>
      </c>
      <c r="AA96" s="69">
        <v>0</v>
      </c>
      <c r="AB96" s="69">
        <v>1.5299999999999999E-3</v>
      </c>
      <c r="AC96" s="69">
        <v>0.123487</v>
      </c>
      <c r="AD96" s="69">
        <v>1.1410000000000001E-3</v>
      </c>
      <c r="AE96" s="69">
        <v>8.7119999999999993E-3</v>
      </c>
      <c r="AF96" s="69">
        <v>0.35604200000000003</v>
      </c>
      <c r="AG96" s="69">
        <v>100.38800000000001</v>
      </c>
    </row>
    <row r="97" spans="2:33" x14ac:dyDescent="0.2">
      <c r="B97" t="s">
        <v>881</v>
      </c>
      <c r="C97" s="69">
        <v>7</v>
      </c>
      <c r="D97" s="25" t="s">
        <v>882</v>
      </c>
      <c r="E97" s="25">
        <v>44869</v>
      </c>
      <c r="F97" s="3" t="s">
        <v>891</v>
      </c>
      <c r="G97" s="69">
        <v>16.598199999999999</v>
      </c>
      <c r="H97" s="69">
        <v>39.479999999999997</v>
      </c>
      <c r="I97" s="69">
        <v>43.235199999999999</v>
      </c>
      <c r="J97" s="69">
        <v>0.29828300000000002</v>
      </c>
      <c r="K97" s="69">
        <v>1.9893000000000001E-2</v>
      </c>
      <c r="L97" s="69">
        <v>0.25430999999999998</v>
      </c>
      <c r="M97" s="69">
        <v>2.2603999999999999E-2</v>
      </c>
      <c r="N97" s="69">
        <v>2.6365E-2</v>
      </c>
      <c r="O97" s="69">
        <v>0.168188</v>
      </c>
      <c r="P97" s="69">
        <v>100.10299999999999</v>
      </c>
      <c r="Q97" s="69">
        <v>82.282042687073741</v>
      </c>
      <c r="U97">
        <v>66</v>
      </c>
      <c r="V97" t="s">
        <v>1227</v>
      </c>
      <c r="W97" s="26">
        <v>44855</v>
      </c>
      <c r="X97" s="69">
        <v>9.6633800000000001</v>
      </c>
      <c r="Y97" s="69">
        <v>41.0732</v>
      </c>
      <c r="Z97" s="69">
        <v>48.965000000000003</v>
      </c>
      <c r="AA97" s="69">
        <v>0</v>
      </c>
      <c r="AB97" s="69">
        <v>1.0957E-2</v>
      </c>
      <c r="AC97" s="69">
        <v>0.13453499999999999</v>
      </c>
      <c r="AD97" s="69">
        <v>2.8500000000000001E-3</v>
      </c>
      <c r="AE97" s="69">
        <v>1.6913999999999998E-2</v>
      </c>
      <c r="AF97" s="69">
        <v>0.37514599999999998</v>
      </c>
      <c r="AG97" s="69">
        <v>100.242</v>
      </c>
    </row>
    <row r="98" spans="2:33" x14ac:dyDescent="0.2">
      <c r="B98" t="s">
        <v>881</v>
      </c>
      <c r="C98" s="69">
        <v>7</v>
      </c>
      <c r="D98" s="25" t="s">
        <v>882</v>
      </c>
      <c r="E98" s="25">
        <v>44869</v>
      </c>
      <c r="F98" s="3" t="s">
        <v>891</v>
      </c>
      <c r="G98" s="69">
        <v>17.514299999999999</v>
      </c>
      <c r="H98" s="69">
        <v>39.296300000000002</v>
      </c>
      <c r="I98" s="69">
        <v>42.490400000000001</v>
      </c>
      <c r="J98" s="69">
        <v>0.276366</v>
      </c>
      <c r="K98" s="69">
        <v>1.5037999999999999E-2</v>
      </c>
      <c r="L98" s="69">
        <v>0.24676699999999999</v>
      </c>
      <c r="M98" s="69">
        <v>2.9901E-2</v>
      </c>
      <c r="N98" s="69">
        <v>4.7798E-2</v>
      </c>
      <c r="O98" s="69">
        <v>0.14990500000000001</v>
      </c>
      <c r="P98" s="69">
        <v>100.06699999999999</v>
      </c>
      <c r="Q98" s="69">
        <v>81.221619709373556</v>
      </c>
      <c r="U98">
        <v>90</v>
      </c>
      <c r="V98" t="s">
        <v>1228</v>
      </c>
      <c r="W98" s="26">
        <v>44855</v>
      </c>
      <c r="X98" s="69">
        <v>9.6444700000000001</v>
      </c>
      <c r="Y98" s="69">
        <v>41.0321</v>
      </c>
      <c r="Z98" s="69">
        <v>49.229500000000002</v>
      </c>
      <c r="AA98" s="69">
        <v>0</v>
      </c>
      <c r="AB98" s="69">
        <v>8.7010000000000004E-3</v>
      </c>
      <c r="AC98" s="69">
        <v>0.13359299999999999</v>
      </c>
      <c r="AD98" s="69">
        <v>1.1736999999999999E-2</v>
      </c>
      <c r="AE98" s="69">
        <v>6.2069999999999998E-3</v>
      </c>
      <c r="AF98" s="69">
        <v>0.36872899999999997</v>
      </c>
      <c r="AG98" s="69">
        <v>100.435</v>
      </c>
    </row>
    <row r="99" spans="2:33" x14ac:dyDescent="0.2">
      <c r="B99" t="s">
        <v>881</v>
      </c>
      <c r="C99" s="69">
        <v>7</v>
      </c>
      <c r="D99" s="25" t="s">
        <v>882</v>
      </c>
      <c r="E99" s="25">
        <v>44869</v>
      </c>
      <c r="F99" s="3" t="s">
        <v>891</v>
      </c>
      <c r="G99" s="69">
        <v>17.889399999999998</v>
      </c>
      <c r="H99" s="69">
        <v>39.232399999999998</v>
      </c>
      <c r="I99" s="69">
        <v>42.387099999999997</v>
      </c>
      <c r="J99" s="69">
        <v>0.266758</v>
      </c>
      <c r="K99" s="69">
        <v>1.5025999999999999E-2</v>
      </c>
      <c r="L99" s="69">
        <v>0.24122299999999999</v>
      </c>
      <c r="M99" s="69">
        <v>3.4144000000000001E-2</v>
      </c>
      <c r="N99" s="69">
        <v>4.4700999999999998E-2</v>
      </c>
      <c r="O99" s="69">
        <v>0.15431</v>
      </c>
      <c r="P99" s="69">
        <v>100.265</v>
      </c>
      <c r="Q99" s="69">
        <v>80.858641340893982</v>
      </c>
      <c r="U99">
        <v>90</v>
      </c>
      <c r="V99" t="s">
        <v>1228</v>
      </c>
      <c r="W99" s="26">
        <v>44855</v>
      </c>
      <c r="X99" s="69">
        <v>9.60534</v>
      </c>
      <c r="Y99" s="69">
        <v>40.953600000000002</v>
      </c>
      <c r="Z99" s="69">
        <v>49.1267</v>
      </c>
      <c r="AA99" s="69">
        <v>0</v>
      </c>
      <c r="AB99" s="69">
        <v>1.6643999999999999E-2</v>
      </c>
      <c r="AC99" s="69">
        <v>0.14438500000000001</v>
      </c>
      <c r="AD99" s="69">
        <v>1.026E-3</v>
      </c>
      <c r="AE99" s="69">
        <v>7.9660000000000009E-3</v>
      </c>
      <c r="AF99" s="69">
        <v>0.369838</v>
      </c>
      <c r="AG99" s="69">
        <v>100.226</v>
      </c>
    </row>
    <row r="100" spans="2:33" x14ac:dyDescent="0.2">
      <c r="B100" t="s">
        <v>881</v>
      </c>
      <c r="C100" s="69">
        <v>7</v>
      </c>
      <c r="D100" s="25" t="s">
        <v>882</v>
      </c>
      <c r="E100" s="25">
        <v>44869</v>
      </c>
      <c r="F100" s="3" t="s">
        <v>891</v>
      </c>
      <c r="G100" s="69">
        <v>17.970500000000001</v>
      </c>
      <c r="H100" s="69">
        <v>39.087899999999998</v>
      </c>
      <c r="I100" s="69">
        <v>42.212400000000002</v>
      </c>
      <c r="J100" s="69">
        <v>0.27176</v>
      </c>
      <c r="K100" s="69">
        <v>1.5980999999999999E-2</v>
      </c>
      <c r="L100" s="69">
        <v>0.25968000000000002</v>
      </c>
      <c r="M100" s="69">
        <v>2.5259E-2</v>
      </c>
      <c r="N100" s="69">
        <v>2.3349000000000002E-2</v>
      </c>
      <c r="O100" s="69">
        <v>0.14954200000000001</v>
      </c>
      <c r="P100" s="69">
        <v>100.01600000000001</v>
      </c>
      <c r="Q100" s="69">
        <v>80.724338537857207</v>
      </c>
      <c r="U100">
        <v>93</v>
      </c>
      <c r="V100" t="s">
        <v>1229</v>
      </c>
      <c r="W100" s="26">
        <v>44855</v>
      </c>
      <c r="X100" s="69">
        <v>9.5651299999999999</v>
      </c>
      <c r="Y100" s="69">
        <v>40.936300000000003</v>
      </c>
      <c r="Z100" s="69">
        <v>48.690399999999997</v>
      </c>
      <c r="AA100" s="69">
        <v>0</v>
      </c>
      <c r="AB100" s="69">
        <v>2.5593999999999999E-2</v>
      </c>
      <c r="AC100" s="69">
        <v>0.15054799999999999</v>
      </c>
      <c r="AD100" s="69">
        <v>7.9699999999999997E-4</v>
      </c>
      <c r="AE100" s="69">
        <v>8.9429999999999996E-3</v>
      </c>
      <c r="AF100" s="69">
        <v>0.37895600000000002</v>
      </c>
      <c r="AG100" s="69">
        <v>99.756699999999995</v>
      </c>
    </row>
    <row r="101" spans="2:33" x14ac:dyDescent="0.2">
      <c r="B101" t="s">
        <v>881</v>
      </c>
      <c r="C101" s="69">
        <v>7</v>
      </c>
      <c r="D101" s="25" t="s">
        <v>882</v>
      </c>
      <c r="E101" s="25">
        <v>44869</v>
      </c>
      <c r="F101" s="3" t="s">
        <v>891</v>
      </c>
      <c r="G101" s="69">
        <v>18.048200000000001</v>
      </c>
      <c r="H101" s="69">
        <v>39.136800000000001</v>
      </c>
      <c r="I101" s="69">
        <v>42.1907</v>
      </c>
      <c r="J101" s="69">
        <v>0.27830199999999999</v>
      </c>
      <c r="K101" s="69">
        <v>1.848E-3</v>
      </c>
      <c r="L101" s="69">
        <v>0.24979799999999999</v>
      </c>
      <c r="M101" s="69">
        <v>2.4063000000000001E-2</v>
      </c>
      <c r="N101" s="69">
        <v>2.8264999999999998E-2</v>
      </c>
      <c r="O101" s="69">
        <v>0.16125</v>
      </c>
      <c r="P101" s="69">
        <v>100.119</v>
      </c>
      <c r="Q101" s="69">
        <v>80.649102534956199</v>
      </c>
      <c r="U101">
        <v>93</v>
      </c>
      <c r="V101" t="s">
        <v>1229</v>
      </c>
      <c r="W101" s="26">
        <v>44855</v>
      </c>
      <c r="X101" s="69">
        <v>9.5519300000000005</v>
      </c>
      <c r="Y101" s="69">
        <v>40.952500000000001</v>
      </c>
      <c r="Z101" s="69">
        <v>48.728299999999997</v>
      </c>
      <c r="AA101" s="69">
        <v>0</v>
      </c>
      <c r="AB101" s="69">
        <v>1.0664E-2</v>
      </c>
      <c r="AC101" s="69">
        <v>0.133158</v>
      </c>
      <c r="AD101" s="69">
        <v>2.6180000000000001E-3</v>
      </c>
      <c r="AE101" s="69">
        <v>9.8969999999999995E-3</v>
      </c>
      <c r="AF101" s="69">
        <v>0.35939399999999999</v>
      </c>
      <c r="AG101" s="69">
        <v>99.748400000000004</v>
      </c>
    </row>
    <row r="102" spans="2:33" x14ac:dyDescent="0.2">
      <c r="B102" t="s">
        <v>881</v>
      </c>
      <c r="C102" s="69">
        <v>7</v>
      </c>
      <c r="D102" s="25" t="s">
        <v>882</v>
      </c>
      <c r="E102" s="25">
        <v>44869</v>
      </c>
      <c r="F102" s="3" t="s">
        <v>891</v>
      </c>
      <c r="G102" s="69">
        <v>18.002800000000001</v>
      </c>
      <c r="H102" s="69">
        <v>39.246600000000001</v>
      </c>
      <c r="I102" s="69">
        <v>42.269500000000001</v>
      </c>
      <c r="J102" s="69">
        <v>0.269876</v>
      </c>
      <c r="K102" s="69">
        <v>1.2113000000000001E-2</v>
      </c>
      <c r="L102" s="69">
        <v>0.25320900000000002</v>
      </c>
      <c r="M102" s="69">
        <v>2.3725E-2</v>
      </c>
      <c r="N102" s="69">
        <v>3.6377E-2</v>
      </c>
      <c r="O102" s="69">
        <v>0.155639</v>
      </c>
      <c r="P102" s="69">
        <v>100.27</v>
      </c>
      <c r="Q102" s="69">
        <v>80.717434890121382</v>
      </c>
      <c r="U102">
        <v>117</v>
      </c>
      <c r="V102" t="s">
        <v>1230</v>
      </c>
      <c r="W102" s="26">
        <v>44855</v>
      </c>
      <c r="X102" s="69">
        <v>9.5725800000000003</v>
      </c>
      <c r="Y102" s="69">
        <v>41.057400000000001</v>
      </c>
      <c r="Z102" s="69">
        <v>49.1601</v>
      </c>
      <c r="AA102" s="69">
        <v>0</v>
      </c>
      <c r="AB102" s="69">
        <v>8.7240000000000009E-3</v>
      </c>
      <c r="AC102" s="69">
        <v>0.146365</v>
      </c>
      <c r="AD102" s="69">
        <v>7.2890000000000003E-3</v>
      </c>
      <c r="AE102" s="69">
        <v>2.9169999999999999E-3</v>
      </c>
      <c r="AF102" s="69">
        <v>0.37529899999999999</v>
      </c>
      <c r="AG102" s="69">
        <v>100.331</v>
      </c>
    </row>
    <row r="103" spans="2:33" x14ac:dyDescent="0.2">
      <c r="B103" t="s">
        <v>881</v>
      </c>
      <c r="C103" s="69">
        <v>7</v>
      </c>
      <c r="D103" s="25" t="s">
        <v>882</v>
      </c>
      <c r="E103" s="25">
        <v>44869</v>
      </c>
      <c r="F103" s="3" t="s">
        <v>891</v>
      </c>
      <c r="G103" s="69">
        <v>18.074999999999999</v>
      </c>
      <c r="H103" s="69">
        <v>39.286499999999997</v>
      </c>
      <c r="I103" s="69">
        <v>42.125300000000003</v>
      </c>
      <c r="J103" s="69">
        <v>0.26876800000000001</v>
      </c>
      <c r="K103" s="69">
        <v>6.2119999999999996E-3</v>
      </c>
      <c r="L103" s="69">
        <v>0.25061699999999998</v>
      </c>
      <c r="M103" s="69">
        <v>2.6110000000000001E-2</v>
      </c>
      <c r="N103" s="69">
        <v>2.5086000000000001E-2</v>
      </c>
      <c r="O103" s="69">
        <v>0.160192</v>
      </c>
      <c r="P103" s="69">
        <v>100.224</v>
      </c>
      <c r="Q103" s="69">
        <v>80.601691025591364</v>
      </c>
      <c r="U103">
        <v>117</v>
      </c>
      <c r="V103" t="s">
        <v>1230</v>
      </c>
      <c r="W103" s="26">
        <v>44855</v>
      </c>
      <c r="X103" s="69">
        <v>9.5691500000000005</v>
      </c>
      <c r="Y103" s="69">
        <v>41.0062</v>
      </c>
      <c r="Z103" s="69">
        <v>48.976599999999998</v>
      </c>
      <c r="AA103" s="69">
        <v>0</v>
      </c>
      <c r="AB103" s="69">
        <v>1.6983000000000002E-2</v>
      </c>
      <c r="AC103" s="69">
        <v>0.15515499999999999</v>
      </c>
      <c r="AD103" s="69">
        <v>-1.0300000000000001E-3</v>
      </c>
      <c r="AE103" s="69">
        <v>1.0418E-2</v>
      </c>
      <c r="AF103" s="69">
        <v>0.35742400000000002</v>
      </c>
      <c r="AG103" s="69">
        <v>100.09099999999999</v>
      </c>
    </row>
    <row r="104" spans="2:33" x14ac:dyDescent="0.2">
      <c r="B104" t="s">
        <v>881</v>
      </c>
      <c r="C104" s="69">
        <v>7</v>
      </c>
      <c r="D104" s="25" t="s">
        <v>882</v>
      </c>
      <c r="E104" s="25">
        <v>44869</v>
      </c>
      <c r="F104" s="3" t="s">
        <v>891</v>
      </c>
      <c r="G104" s="69">
        <v>18.0992</v>
      </c>
      <c r="H104" s="69">
        <v>39.241399999999999</v>
      </c>
      <c r="I104" s="69">
        <v>42.123199999999997</v>
      </c>
      <c r="J104" s="69">
        <v>0.269509</v>
      </c>
      <c r="K104" s="69">
        <v>9.68E-4</v>
      </c>
      <c r="L104" s="69">
        <v>0.25604500000000002</v>
      </c>
      <c r="M104" s="69">
        <v>2.0989000000000001E-2</v>
      </c>
      <c r="N104" s="69">
        <v>3.5213000000000001E-2</v>
      </c>
      <c r="O104" s="69">
        <v>0.16818</v>
      </c>
      <c r="P104" s="69">
        <v>100.215</v>
      </c>
      <c r="Q104" s="69">
        <v>80.579978198349167</v>
      </c>
      <c r="U104">
        <v>137</v>
      </c>
      <c r="V104" t="s">
        <v>1231</v>
      </c>
      <c r="W104" s="26">
        <v>44855</v>
      </c>
      <c r="X104" s="69">
        <v>9.6686599999999991</v>
      </c>
      <c r="Y104" s="69">
        <v>40.874499999999998</v>
      </c>
      <c r="Z104" s="69">
        <v>48.822800000000001</v>
      </c>
      <c r="AA104" s="69">
        <v>0</v>
      </c>
      <c r="AB104" s="69">
        <v>8.8920000000000006E-3</v>
      </c>
      <c r="AC104" s="69">
        <v>0.133243</v>
      </c>
      <c r="AD104" s="69">
        <v>6.1409999999999998E-3</v>
      </c>
      <c r="AE104" s="69">
        <v>2.5361999999999999E-2</v>
      </c>
      <c r="AF104" s="69">
        <v>0.37271300000000002</v>
      </c>
      <c r="AG104" s="69">
        <v>99.912300000000002</v>
      </c>
    </row>
    <row r="105" spans="2:33" x14ac:dyDescent="0.2">
      <c r="B105" t="s">
        <v>881</v>
      </c>
      <c r="C105" s="69">
        <v>7</v>
      </c>
      <c r="D105" s="25" t="s">
        <v>882</v>
      </c>
      <c r="E105" s="25">
        <v>44869</v>
      </c>
      <c r="F105" s="3" t="s">
        <v>891</v>
      </c>
      <c r="G105" s="69">
        <v>18.188600000000001</v>
      </c>
      <c r="H105" s="69">
        <v>39.268099999999997</v>
      </c>
      <c r="I105" s="69">
        <v>42.1096</v>
      </c>
      <c r="J105" s="69">
        <v>0.26691399999999998</v>
      </c>
      <c r="K105" s="69">
        <v>7.1240000000000001E-3</v>
      </c>
      <c r="L105" s="69">
        <v>0.26871</v>
      </c>
      <c r="M105" s="69">
        <v>1.7746999999999999E-2</v>
      </c>
      <c r="N105" s="69">
        <v>3.4646999999999997E-2</v>
      </c>
      <c r="O105" s="69">
        <v>0.15249399999999999</v>
      </c>
      <c r="P105" s="69">
        <v>100.31399999999999</v>
      </c>
      <c r="Q105" s="69">
        <v>80.497677681115547</v>
      </c>
      <c r="U105">
        <v>137</v>
      </c>
      <c r="V105" t="s">
        <v>1231</v>
      </c>
      <c r="W105" s="26">
        <v>44855</v>
      </c>
      <c r="X105" s="69">
        <v>9.5869700000000009</v>
      </c>
      <c r="Y105" s="69">
        <v>40.617600000000003</v>
      </c>
      <c r="Z105" s="69">
        <v>48.873399999999997</v>
      </c>
      <c r="AA105" s="69">
        <v>0</v>
      </c>
      <c r="AB105" s="69">
        <v>1.3956E-2</v>
      </c>
      <c r="AC105" s="69">
        <v>0.14063200000000001</v>
      </c>
      <c r="AD105" s="69">
        <v>-3.5300000000000002E-3</v>
      </c>
      <c r="AE105" s="69">
        <v>9.0539999999999995E-3</v>
      </c>
      <c r="AF105" s="69">
        <v>0.38017600000000001</v>
      </c>
      <c r="AG105" s="69">
        <v>99.618300000000005</v>
      </c>
    </row>
    <row r="106" spans="2:33" x14ac:dyDescent="0.2">
      <c r="B106" t="s">
        <v>884</v>
      </c>
      <c r="C106" s="69">
        <v>7</v>
      </c>
      <c r="D106" s="25" t="s">
        <v>882</v>
      </c>
      <c r="E106" s="25">
        <v>44869</v>
      </c>
      <c r="F106" s="3" t="s">
        <v>891</v>
      </c>
      <c r="G106" s="69">
        <v>18.325299999999999</v>
      </c>
      <c r="H106" s="69">
        <v>39.033099999999997</v>
      </c>
      <c r="I106" s="69">
        <v>41.915199999999999</v>
      </c>
      <c r="J106" s="69">
        <v>0.27348800000000001</v>
      </c>
      <c r="K106" s="69">
        <v>1.3252E-2</v>
      </c>
      <c r="L106" s="69">
        <v>0.25919900000000001</v>
      </c>
      <c r="M106" s="69">
        <v>2.8485E-2</v>
      </c>
      <c r="N106" s="69">
        <v>4.2824000000000001E-2</v>
      </c>
      <c r="O106" s="69">
        <v>0.15484500000000001</v>
      </c>
      <c r="P106" s="69">
        <v>100.04600000000001</v>
      </c>
      <c r="Q106" s="69">
        <v>80.306795514918306</v>
      </c>
      <c r="U106">
        <v>140</v>
      </c>
      <c r="V106" t="s">
        <v>1232</v>
      </c>
      <c r="W106" s="26">
        <v>44855</v>
      </c>
      <c r="X106" s="69">
        <v>9.5831900000000001</v>
      </c>
      <c r="Y106" s="69">
        <v>41.019100000000002</v>
      </c>
      <c r="Z106" s="69">
        <v>48.813099999999999</v>
      </c>
      <c r="AA106" s="69">
        <v>0</v>
      </c>
      <c r="AB106" s="69">
        <v>1.6213000000000002E-2</v>
      </c>
      <c r="AC106" s="69">
        <v>0.15254200000000001</v>
      </c>
      <c r="AD106" s="69">
        <v>6.6870000000000002E-3</v>
      </c>
      <c r="AE106" s="69">
        <v>1.3943000000000001E-2</v>
      </c>
      <c r="AF106" s="69">
        <v>0.38352700000000001</v>
      </c>
      <c r="AG106" s="69">
        <v>99.988299999999995</v>
      </c>
    </row>
    <row r="107" spans="2:33" x14ac:dyDescent="0.2">
      <c r="B107" t="s">
        <v>884</v>
      </c>
      <c r="C107" s="69">
        <v>7</v>
      </c>
      <c r="D107" s="25" t="s">
        <v>882</v>
      </c>
      <c r="E107" s="25">
        <v>44869</v>
      </c>
      <c r="F107" s="3" t="s">
        <v>891</v>
      </c>
      <c r="G107" s="69">
        <v>18.379799999999999</v>
      </c>
      <c r="H107" s="69">
        <v>38.975499999999997</v>
      </c>
      <c r="I107" s="69">
        <v>41.866100000000003</v>
      </c>
      <c r="J107" s="69">
        <v>0.26990900000000001</v>
      </c>
      <c r="K107" s="69">
        <v>1.6900000000000001E-3</v>
      </c>
      <c r="L107" s="69">
        <v>0.24707000000000001</v>
      </c>
      <c r="M107" s="69">
        <v>2.3366000000000001E-2</v>
      </c>
      <c r="N107" s="69">
        <v>2.6705E-2</v>
      </c>
      <c r="O107" s="69">
        <v>0.14605899999999999</v>
      </c>
      <c r="P107" s="69">
        <v>99.936199999999999</v>
      </c>
      <c r="Q107" s="69">
        <v>80.241223480391724</v>
      </c>
      <c r="U107">
        <v>140</v>
      </c>
      <c r="V107" t="s">
        <v>1232</v>
      </c>
      <c r="W107" s="26">
        <v>44855</v>
      </c>
      <c r="X107" s="69">
        <v>9.5612300000000001</v>
      </c>
      <c r="Y107" s="69">
        <v>40.500500000000002</v>
      </c>
      <c r="Z107" s="69">
        <v>49.067999999999998</v>
      </c>
      <c r="AA107" s="69">
        <v>0</v>
      </c>
      <c r="AB107" s="69">
        <v>1.2541E-2</v>
      </c>
      <c r="AC107" s="69">
        <v>0.144401</v>
      </c>
      <c r="AD107" s="69">
        <v>3.8530000000000001E-3</v>
      </c>
      <c r="AE107" s="69">
        <v>1.4806E-2</v>
      </c>
      <c r="AF107" s="69">
        <v>0.37920100000000001</v>
      </c>
      <c r="AG107" s="69">
        <v>99.684600000000003</v>
      </c>
    </row>
    <row r="108" spans="2:33" x14ac:dyDescent="0.2">
      <c r="B108" t="s">
        <v>884</v>
      </c>
      <c r="C108" s="69">
        <v>7</v>
      </c>
      <c r="D108" s="25" t="s">
        <v>882</v>
      </c>
      <c r="E108" s="25">
        <v>44869</v>
      </c>
      <c r="F108" s="3" t="s">
        <v>891</v>
      </c>
      <c r="G108" s="69">
        <v>18.395299999999999</v>
      </c>
      <c r="H108" s="69">
        <v>39.042299999999997</v>
      </c>
      <c r="I108" s="69">
        <v>41.934699999999999</v>
      </c>
      <c r="J108" s="69">
        <v>0.26666099999999998</v>
      </c>
      <c r="K108" s="69">
        <v>2.0200000000000001E-3</v>
      </c>
      <c r="L108" s="69">
        <v>0.268376</v>
      </c>
      <c r="M108" s="69">
        <v>2.0299000000000001E-2</v>
      </c>
      <c r="N108" s="69">
        <v>2.9118999999999999E-2</v>
      </c>
      <c r="O108" s="69">
        <v>0.14136199999999999</v>
      </c>
      <c r="P108" s="69">
        <v>100.1</v>
      </c>
      <c r="Q108" s="69">
        <v>80.253794559385668</v>
      </c>
      <c r="U108">
        <v>140</v>
      </c>
      <c r="V108" t="s">
        <v>1232</v>
      </c>
      <c r="W108" s="26">
        <v>44855</v>
      </c>
      <c r="X108" s="69">
        <v>9.5079600000000006</v>
      </c>
      <c r="Y108" s="69">
        <v>40.731499999999997</v>
      </c>
      <c r="Z108" s="69">
        <v>49.059600000000003</v>
      </c>
      <c r="AA108" s="69">
        <v>0</v>
      </c>
      <c r="AB108" s="69">
        <v>9.9340000000000001E-3</v>
      </c>
      <c r="AC108" s="69">
        <v>0.14366399999999999</v>
      </c>
      <c r="AD108" s="69">
        <v>6.8019999999999999E-3</v>
      </c>
      <c r="AE108" s="69">
        <v>1.0222999999999999E-2</v>
      </c>
      <c r="AF108" s="69">
        <v>0.39079399999999997</v>
      </c>
      <c r="AG108" s="69">
        <v>99.860399999999998</v>
      </c>
    </row>
    <row r="109" spans="2:33" x14ac:dyDescent="0.2">
      <c r="B109" t="s">
        <v>885</v>
      </c>
      <c r="C109" s="69">
        <v>7</v>
      </c>
      <c r="D109" s="25" t="s">
        <v>882</v>
      </c>
      <c r="E109" s="25">
        <v>44869</v>
      </c>
      <c r="F109" s="3" t="s">
        <v>891</v>
      </c>
      <c r="G109" s="69">
        <v>19.286899999999999</v>
      </c>
      <c r="H109" s="69">
        <v>38.698900000000002</v>
      </c>
      <c r="I109" s="69">
        <v>40.588900000000002</v>
      </c>
      <c r="J109" s="69">
        <v>0.311417</v>
      </c>
      <c r="K109" s="69">
        <v>-3.8899999999999998E-3</v>
      </c>
      <c r="L109" s="69">
        <v>0.34909099999999998</v>
      </c>
      <c r="M109" s="69">
        <v>3.9137999999999999E-2</v>
      </c>
      <c r="N109" s="69">
        <v>1.5764E-2</v>
      </c>
      <c r="O109" s="69">
        <v>5.9829E-2</v>
      </c>
      <c r="P109" s="69">
        <v>99.346000000000004</v>
      </c>
      <c r="Q109" s="69">
        <v>78.956065453299956</v>
      </c>
      <c r="U109">
        <v>140</v>
      </c>
      <c r="V109" t="s">
        <v>1232</v>
      </c>
      <c r="W109" s="26">
        <v>44855</v>
      </c>
      <c r="X109" s="69">
        <v>9.6177399999999995</v>
      </c>
      <c r="Y109" s="69">
        <v>40.646999999999998</v>
      </c>
      <c r="Z109" s="69">
        <v>48.819000000000003</v>
      </c>
      <c r="AA109" s="69">
        <v>0</v>
      </c>
      <c r="AB109" s="69">
        <v>2.5014999999999999E-2</v>
      </c>
      <c r="AC109" s="69">
        <v>0.135821</v>
      </c>
      <c r="AD109" s="69">
        <v>4.0800000000000003E-3</v>
      </c>
      <c r="AE109" s="69">
        <v>8.3829999999999998E-3</v>
      </c>
      <c r="AF109" s="69">
        <v>0.37021199999999999</v>
      </c>
      <c r="AG109" s="69">
        <v>99.627300000000005</v>
      </c>
    </row>
    <row r="110" spans="2:33" x14ac:dyDescent="0.2">
      <c r="B110" t="s">
        <v>885</v>
      </c>
      <c r="C110" s="69">
        <v>7</v>
      </c>
      <c r="D110" s="25" t="s">
        <v>882</v>
      </c>
      <c r="E110" s="25">
        <v>44869</v>
      </c>
      <c r="F110" s="3" t="s">
        <v>891</v>
      </c>
      <c r="G110" s="69">
        <v>18.6023</v>
      </c>
      <c r="H110" s="69">
        <v>38.866</v>
      </c>
      <c r="I110" s="69">
        <v>41.087699999999998</v>
      </c>
      <c r="J110" s="69">
        <v>0.31658799999999998</v>
      </c>
      <c r="K110" s="69">
        <v>1.658E-3</v>
      </c>
      <c r="L110" s="69">
        <v>0.32836300000000002</v>
      </c>
      <c r="M110" s="69">
        <v>4.1078999999999997E-2</v>
      </c>
      <c r="N110" s="69">
        <v>3.5099999999999999E-2</v>
      </c>
      <c r="O110" s="69">
        <v>0.108761</v>
      </c>
      <c r="P110" s="69">
        <v>99.387600000000006</v>
      </c>
      <c r="Q110" s="69">
        <v>79.748268028109521</v>
      </c>
      <c r="U110">
        <v>140</v>
      </c>
      <c r="V110" t="s">
        <v>1232</v>
      </c>
      <c r="W110" s="26">
        <v>44855</v>
      </c>
      <c r="X110" s="69">
        <v>9.6101100000000006</v>
      </c>
      <c r="Y110" s="69">
        <v>40.305900000000001</v>
      </c>
      <c r="Z110" s="69">
        <v>48.909199999999998</v>
      </c>
      <c r="AA110" s="69">
        <v>0</v>
      </c>
      <c r="AB110" s="69">
        <v>8.345E-3</v>
      </c>
      <c r="AC110" s="69">
        <v>0.138711</v>
      </c>
      <c r="AD110" s="69">
        <v>7.365E-3</v>
      </c>
      <c r="AE110" s="69">
        <v>8.7360000000000007E-3</v>
      </c>
      <c r="AF110" s="69">
        <v>0.36996899999999999</v>
      </c>
      <c r="AG110" s="69">
        <v>99.3583</v>
      </c>
    </row>
    <row r="111" spans="2:33" x14ac:dyDescent="0.2">
      <c r="B111" t="s">
        <v>885</v>
      </c>
      <c r="C111" s="69">
        <v>7</v>
      </c>
      <c r="D111" s="25" t="s">
        <v>882</v>
      </c>
      <c r="E111" s="25">
        <v>44869</v>
      </c>
      <c r="F111" s="3" t="s">
        <v>891</v>
      </c>
      <c r="G111" s="69">
        <v>18.1892</v>
      </c>
      <c r="H111" s="69">
        <v>38.947600000000001</v>
      </c>
      <c r="I111" s="69">
        <v>41.368699999999997</v>
      </c>
      <c r="J111" s="69">
        <v>0.31934800000000002</v>
      </c>
      <c r="K111" s="69">
        <v>1.0415000000000001E-2</v>
      </c>
      <c r="L111" s="69">
        <v>0.299958</v>
      </c>
      <c r="M111" s="69">
        <v>3.4979999999999997E-2</v>
      </c>
      <c r="N111" s="69">
        <v>1.9109999999999999E-2</v>
      </c>
      <c r="O111" s="69">
        <v>0.104989</v>
      </c>
      <c r="P111" s="69">
        <v>99.294300000000007</v>
      </c>
      <c r="Q111" s="69">
        <v>80.216942506569154</v>
      </c>
      <c r="U111">
        <v>143</v>
      </c>
      <c r="V111" t="s">
        <v>1233</v>
      </c>
      <c r="W111" s="26">
        <v>44855</v>
      </c>
      <c r="X111" s="69">
        <v>9.5540599999999998</v>
      </c>
      <c r="Y111" s="69">
        <v>40.728499999999997</v>
      </c>
      <c r="Z111" s="69">
        <v>49.042299999999997</v>
      </c>
      <c r="AA111" s="69">
        <v>0</v>
      </c>
      <c r="AB111" s="69">
        <v>1.7797E-2</v>
      </c>
      <c r="AC111" s="69">
        <v>0.142151</v>
      </c>
      <c r="AD111" s="69" t="s">
        <v>16</v>
      </c>
      <c r="AE111" s="69">
        <v>9.0740000000000005E-3</v>
      </c>
      <c r="AF111" s="69">
        <v>0.34378599999999998</v>
      </c>
      <c r="AG111" s="69">
        <v>99.830299999999994</v>
      </c>
    </row>
    <row r="112" spans="2:33" x14ac:dyDescent="0.2">
      <c r="B112" t="s">
        <v>885</v>
      </c>
      <c r="C112" s="69">
        <v>7</v>
      </c>
      <c r="D112" s="25" t="s">
        <v>882</v>
      </c>
      <c r="E112" s="25">
        <v>44869</v>
      </c>
      <c r="F112" s="3" t="s">
        <v>891</v>
      </c>
      <c r="G112" s="69">
        <v>17.792000000000002</v>
      </c>
      <c r="H112" s="69">
        <v>39.258800000000001</v>
      </c>
      <c r="I112" s="69">
        <v>42.068100000000001</v>
      </c>
      <c r="J112" s="69">
        <v>0.314446</v>
      </c>
      <c r="K112" s="69">
        <v>1.1846000000000001E-2</v>
      </c>
      <c r="L112" s="69">
        <v>0.295373</v>
      </c>
      <c r="M112" s="69">
        <v>3.3996999999999999E-2</v>
      </c>
      <c r="N112" s="69">
        <v>2.8153999999999998E-2</v>
      </c>
      <c r="O112" s="69">
        <v>0.13283</v>
      </c>
      <c r="P112" s="69">
        <v>99.935500000000005</v>
      </c>
      <c r="Q112" s="69">
        <v>80.826147432502935</v>
      </c>
      <c r="U112">
        <v>143</v>
      </c>
      <c r="V112" t="s">
        <v>1233</v>
      </c>
      <c r="W112" s="26">
        <v>44855</v>
      </c>
      <c r="X112" s="69">
        <v>9.5606799999999996</v>
      </c>
      <c r="Y112" s="69">
        <v>40.800199999999997</v>
      </c>
      <c r="Z112" s="69">
        <v>48.992199999999997</v>
      </c>
      <c r="AA112" s="69">
        <v>0</v>
      </c>
      <c r="AB112" s="69">
        <v>2.1693E-2</v>
      </c>
      <c r="AC112" s="69">
        <v>0.13231699999999999</v>
      </c>
      <c r="AD112" s="69">
        <v>4.0749999999999996E-3</v>
      </c>
      <c r="AE112" s="69">
        <v>1.6712999999999999E-2</v>
      </c>
      <c r="AF112" s="69">
        <v>0.37698100000000001</v>
      </c>
      <c r="AG112" s="69">
        <v>99.904899999999998</v>
      </c>
    </row>
    <row r="113" spans="2:33" x14ac:dyDescent="0.2">
      <c r="B113" t="s">
        <v>885</v>
      </c>
      <c r="C113" s="69">
        <v>7</v>
      </c>
      <c r="D113" s="25" t="s">
        <v>882</v>
      </c>
      <c r="E113" s="25">
        <v>44869</v>
      </c>
      <c r="F113" s="3" t="s">
        <v>891</v>
      </c>
      <c r="G113" s="69">
        <v>17.780999999999999</v>
      </c>
      <c r="H113" s="69">
        <v>39.017699999999998</v>
      </c>
      <c r="I113" s="69">
        <v>41.855200000000004</v>
      </c>
      <c r="J113" s="69">
        <v>0.31135000000000002</v>
      </c>
      <c r="K113" s="69">
        <v>2.7636999999999998E-2</v>
      </c>
      <c r="L113" s="69">
        <v>0.288248</v>
      </c>
      <c r="M113" s="69">
        <v>4.1334000000000003E-2</v>
      </c>
      <c r="N113" s="69">
        <v>2.3910000000000001E-2</v>
      </c>
      <c r="O113" s="69">
        <v>0.13903299999999999</v>
      </c>
      <c r="P113" s="69">
        <v>99.485399999999998</v>
      </c>
      <c r="Q113" s="69">
        <v>80.757013690960008</v>
      </c>
      <c r="U113">
        <v>143</v>
      </c>
      <c r="V113" t="s">
        <v>1233</v>
      </c>
      <c r="W113" s="26">
        <v>44855</v>
      </c>
      <c r="X113" s="69">
        <v>9.5517400000000006</v>
      </c>
      <c r="Y113" s="69">
        <v>40.64</v>
      </c>
      <c r="Z113" s="69">
        <v>49.03</v>
      </c>
      <c r="AA113" s="69">
        <v>0</v>
      </c>
      <c r="AB113" s="69">
        <v>1.4917E-2</v>
      </c>
      <c r="AC113" s="69">
        <v>0.14046500000000001</v>
      </c>
      <c r="AD113" s="69">
        <v>1.245E-3</v>
      </c>
      <c r="AE113" s="69">
        <v>1.6225E-2</v>
      </c>
      <c r="AF113" s="69">
        <v>0.38555299999999998</v>
      </c>
      <c r="AG113" s="69">
        <v>99.780199999999994</v>
      </c>
    </row>
    <row r="114" spans="2:33" x14ac:dyDescent="0.2">
      <c r="B114" t="s">
        <v>885</v>
      </c>
      <c r="C114" s="69">
        <v>7</v>
      </c>
      <c r="D114" s="25" t="s">
        <v>882</v>
      </c>
      <c r="E114" s="25">
        <v>44869</v>
      </c>
      <c r="F114" s="3" t="s">
        <v>891</v>
      </c>
      <c r="G114" s="69">
        <v>17.059200000000001</v>
      </c>
      <c r="H114" s="69">
        <v>39.115200000000002</v>
      </c>
      <c r="I114" s="69">
        <v>42.408900000000003</v>
      </c>
      <c r="J114" s="69">
        <v>0.31767499999999999</v>
      </c>
      <c r="K114" s="69">
        <v>3.3064000000000003E-2</v>
      </c>
      <c r="L114" s="69">
        <v>0.26404</v>
      </c>
      <c r="M114" s="69">
        <v>3.1136E-2</v>
      </c>
      <c r="N114" s="69">
        <v>3.3478000000000001E-2</v>
      </c>
      <c r="O114" s="69">
        <v>0.159607</v>
      </c>
      <c r="P114" s="69">
        <v>99.422399999999996</v>
      </c>
      <c r="Q114" s="69">
        <v>81.591039917559215</v>
      </c>
      <c r="U114" s="20" t="s">
        <v>64</v>
      </c>
      <c r="V114" s="48"/>
      <c r="W114" s="48"/>
      <c r="X114" s="72">
        <f>AVERAGE(X9:X113)</f>
        <v>9.5989505714285688</v>
      </c>
      <c r="Y114" s="72">
        <f t="shared" ref="Y114:AF114" si="2">AVERAGE(Y9:Y113)</f>
        <v>40.571352380952383</v>
      </c>
      <c r="Z114" s="72">
        <f t="shared" si="2"/>
        <v>49.318648571428589</v>
      </c>
      <c r="AA114" s="72">
        <f t="shared" si="2"/>
        <v>7.0423190476190459E-2</v>
      </c>
      <c r="AB114" s="72">
        <f t="shared" si="2"/>
        <v>1.4741742857142854E-2</v>
      </c>
      <c r="AC114" s="72">
        <f t="shared" si="2"/>
        <v>0.14186928571428573</v>
      </c>
      <c r="AD114" s="72">
        <f t="shared" si="2"/>
        <v>3.7323203883495152E-3</v>
      </c>
      <c r="AE114" s="72">
        <f t="shared" si="2"/>
        <v>1.8619742857142865E-2</v>
      </c>
      <c r="AF114" s="72">
        <f t="shared" si="2"/>
        <v>0.36966146666666677</v>
      </c>
      <c r="AG114" s="69"/>
    </row>
    <row r="115" spans="2:33" x14ac:dyDescent="0.2">
      <c r="B115" t="s">
        <v>885</v>
      </c>
      <c r="C115" s="69">
        <v>7</v>
      </c>
      <c r="D115" s="25" t="s">
        <v>882</v>
      </c>
      <c r="E115" s="25">
        <v>44869</v>
      </c>
      <c r="F115" s="3" t="s">
        <v>891</v>
      </c>
      <c r="G115" s="69">
        <v>16.5443</v>
      </c>
      <c r="H115" s="69">
        <v>39.180300000000003</v>
      </c>
      <c r="I115" s="69">
        <v>42.797899999999998</v>
      </c>
      <c r="J115" s="69">
        <v>0.30219299999999999</v>
      </c>
      <c r="K115" s="69">
        <v>3.1234999999999999E-2</v>
      </c>
      <c r="L115" s="69">
        <v>0.259353</v>
      </c>
      <c r="M115" s="69">
        <v>3.7511999999999997E-2</v>
      </c>
      <c r="N115" s="69">
        <v>3.3418999999999997E-2</v>
      </c>
      <c r="O115" s="69">
        <v>0.154284</v>
      </c>
      <c r="P115" s="69">
        <v>99.340500000000006</v>
      </c>
      <c r="Q115" s="69">
        <v>82.181025179711398</v>
      </c>
      <c r="U115" s="21" t="s">
        <v>65</v>
      </c>
      <c r="V115" s="21"/>
      <c r="W115" s="21"/>
      <c r="X115" s="72">
        <v>9.5500000000000007</v>
      </c>
      <c r="Y115" s="72">
        <v>40.799999999999997</v>
      </c>
      <c r="Z115" s="72">
        <v>49.420999999999999</v>
      </c>
      <c r="AA115" s="72"/>
      <c r="AB115" s="72"/>
      <c r="AC115" s="72">
        <v>0.13900000000000001</v>
      </c>
      <c r="AD115" s="72"/>
      <c r="AE115" s="72"/>
      <c r="AF115" s="72">
        <v>0.37</v>
      </c>
      <c r="AG115" s="69"/>
    </row>
    <row r="116" spans="2:33" x14ac:dyDescent="0.2">
      <c r="B116" t="s">
        <v>885</v>
      </c>
      <c r="C116" s="69">
        <v>7</v>
      </c>
      <c r="D116" s="25" t="s">
        <v>882</v>
      </c>
      <c r="E116" s="25">
        <v>44869</v>
      </c>
      <c r="F116" s="3" t="s">
        <v>891</v>
      </c>
      <c r="G116" s="69">
        <v>16.175699999999999</v>
      </c>
      <c r="H116" s="69">
        <v>39.175400000000003</v>
      </c>
      <c r="I116" s="69">
        <v>43.020200000000003</v>
      </c>
      <c r="J116" s="69">
        <v>0.29510500000000001</v>
      </c>
      <c r="K116" s="69">
        <v>3.2847000000000001E-2</v>
      </c>
      <c r="L116" s="69">
        <v>0.23803299999999999</v>
      </c>
      <c r="M116" s="69">
        <v>2.6228999999999999E-2</v>
      </c>
      <c r="N116" s="69">
        <v>1.5092E-2</v>
      </c>
      <c r="O116" s="69">
        <v>0.16859199999999999</v>
      </c>
      <c r="P116" s="69">
        <v>99.147199999999998</v>
      </c>
      <c r="Q116" s="69">
        <v>82.58323981603499</v>
      </c>
      <c r="U116" s="21" t="s">
        <v>56</v>
      </c>
      <c r="V116" s="21"/>
      <c r="W116" s="21"/>
      <c r="X116" s="72">
        <f>(X115-X114)/X115*100</f>
        <v>-0.51257142857139337</v>
      </c>
      <c r="Y116" s="72">
        <f t="shared" ref="Y116:Z116" si="3">(Y115-Y114)/Y115*100</f>
        <v>0.5604108309990532</v>
      </c>
      <c r="Z116" s="72">
        <f t="shared" si="3"/>
        <v>0.2071010877388357</v>
      </c>
      <c r="AA116" s="72"/>
      <c r="AB116" s="72"/>
      <c r="AC116" s="72">
        <f t="shared" ref="AC116" si="4">(AC115-AC114)/AC115*100</f>
        <v>-2.0642343268242538</v>
      </c>
      <c r="AD116" s="72"/>
      <c r="AE116" s="72"/>
      <c r="AF116" s="72">
        <f t="shared" ref="AF116" si="5">(AF115-AF114)/AF115*100</f>
        <v>9.1495495495465984E-2</v>
      </c>
      <c r="AG116" s="69"/>
    </row>
    <row r="117" spans="2:33" x14ac:dyDescent="0.2">
      <c r="B117" t="s">
        <v>885</v>
      </c>
      <c r="C117" s="69">
        <v>7</v>
      </c>
      <c r="D117" s="25" t="s">
        <v>882</v>
      </c>
      <c r="E117" s="25">
        <v>44869</v>
      </c>
      <c r="F117" s="3" t="s">
        <v>891</v>
      </c>
      <c r="G117" s="69">
        <v>15.966200000000001</v>
      </c>
      <c r="H117" s="69">
        <v>39.243000000000002</v>
      </c>
      <c r="I117" s="69">
        <v>43.154600000000002</v>
      </c>
      <c r="J117" s="69">
        <v>0.28244900000000001</v>
      </c>
      <c r="K117" s="69">
        <v>2.8268000000000001E-2</v>
      </c>
      <c r="L117" s="69">
        <v>0.22908000000000001</v>
      </c>
      <c r="M117" s="69">
        <v>2.6752999999999999E-2</v>
      </c>
      <c r="N117" s="69">
        <v>2.8676E-2</v>
      </c>
      <c r="O117" s="69">
        <v>0.18602099999999999</v>
      </c>
      <c r="P117" s="69">
        <v>99.144999999999996</v>
      </c>
      <c r="Q117" s="69">
        <v>82.814391355445494</v>
      </c>
      <c r="U117" s="21" t="s">
        <v>57</v>
      </c>
      <c r="V117" s="21"/>
      <c r="W117" s="21"/>
      <c r="X117" s="72">
        <f>(2*STDEV(X9:X113))/X114*100</f>
        <v>0.92553950443238087</v>
      </c>
      <c r="Y117" s="72">
        <f t="shared" ref="Y117:AF117" si="6">(2*STDEV(Y9:Y113))/Y114*100</f>
        <v>2.1079676851730027</v>
      </c>
      <c r="Z117" s="72">
        <f t="shared" si="6"/>
        <v>1.3740670578873964</v>
      </c>
      <c r="AA117" s="72">
        <f t="shared" si="6"/>
        <v>112.64882076648422</v>
      </c>
      <c r="AB117" s="72">
        <f t="shared" si="6"/>
        <v>84.74090677090291</v>
      </c>
      <c r="AC117" s="72">
        <f t="shared" si="6"/>
        <v>11.108781481992379</v>
      </c>
      <c r="AD117" s="72">
        <f t="shared" si="6"/>
        <v>221.24010197536199</v>
      </c>
      <c r="AE117" s="72">
        <f t="shared" si="6"/>
        <v>68.719363375599187</v>
      </c>
      <c r="AF117" s="72">
        <f t="shared" si="6"/>
        <v>5.2987834150314006</v>
      </c>
      <c r="AG117" s="69"/>
    </row>
    <row r="118" spans="2:33" x14ac:dyDescent="0.2">
      <c r="B118" t="s">
        <v>886</v>
      </c>
      <c r="C118" s="69">
        <v>7</v>
      </c>
      <c r="D118" s="25" t="s">
        <v>882</v>
      </c>
      <c r="E118" s="25">
        <v>44869</v>
      </c>
      <c r="F118" s="3" t="s">
        <v>891</v>
      </c>
      <c r="G118" s="69">
        <v>18.324300000000001</v>
      </c>
      <c r="H118" s="69">
        <v>38.688099999999999</v>
      </c>
      <c r="I118" s="69">
        <v>41.192799999999998</v>
      </c>
      <c r="J118" s="69">
        <v>0.31376399999999999</v>
      </c>
      <c r="K118" s="69">
        <v>3.1343000000000003E-2</v>
      </c>
      <c r="L118" s="69">
        <v>0.31043300000000001</v>
      </c>
      <c r="M118" s="69">
        <v>3.8531999999999997E-2</v>
      </c>
      <c r="N118" s="69">
        <v>3.1433999999999997E-2</v>
      </c>
      <c r="O118" s="69">
        <v>0.119422</v>
      </c>
      <c r="P118" s="69">
        <v>99.0501</v>
      </c>
      <c r="Q118" s="69">
        <v>80.031228527312649</v>
      </c>
      <c r="U118" s="21" t="s">
        <v>58</v>
      </c>
      <c r="V118" s="21"/>
      <c r="W118" s="21"/>
      <c r="X118" s="72">
        <f>2*STDEV(X9:X113)</f>
        <v>8.8842079549509165E-2</v>
      </c>
      <c r="Y118" s="72">
        <f t="shared" ref="Y118:AF118" si="7">2*STDEV(Y9:Y113)</f>
        <v>0.85523099762814381</v>
      </c>
      <c r="Z118" s="72">
        <f t="shared" si="7"/>
        <v>0.67767130341525317</v>
      </c>
      <c r="AA118" s="72">
        <f t="shared" si="7"/>
        <v>7.9330893617563569E-2</v>
      </c>
      <c r="AB118" s="72">
        <f t="shared" si="7"/>
        <v>1.2492286570977664E-2</v>
      </c>
      <c r="AC118" s="72">
        <f t="shared" si="7"/>
        <v>1.5759948940063433E-2</v>
      </c>
      <c r="AD118" s="72">
        <f t="shared" si="7"/>
        <v>8.257389433231694E-3</v>
      </c>
      <c r="AE118" s="72">
        <f t="shared" si="7"/>
        <v>1.279536875360218E-2</v>
      </c>
      <c r="AF118" s="72">
        <f t="shared" si="7"/>
        <v>1.9587560487495166E-2</v>
      </c>
      <c r="AG118" s="69"/>
    </row>
    <row r="119" spans="2:33" x14ac:dyDescent="0.2">
      <c r="B119" t="s">
        <v>886</v>
      </c>
      <c r="C119" s="69">
        <v>7</v>
      </c>
      <c r="D119" s="25" t="s">
        <v>882</v>
      </c>
      <c r="E119" s="25">
        <v>44869</v>
      </c>
      <c r="F119" s="3" t="s">
        <v>891</v>
      </c>
      <c r="G119" s="69">
        <v>17.718800000000002</v>
      </c>
      <c r="H119" s="69">
        <v>38.799500000000002</v>
      </c>
      <c r="I119" s="69">
        <v>41.5383</v>
      </c>
      <c r="J119" s="69">
        <v>0.31329000000000001</v>
      </c>
      <c r="K119" s="69">
        <v>4.3169999999999997E-3</v>
      </c>
      <c r="L119" s="69">
        <v>0.29769099999999998</v>
      </c>
      <c r="M119" s="69">
        <v>4.8323999999999999E-2</v>
      </c>
      <c r="N119" s="69">
        <v>2.2266000000000001E-2</v>
      </c>
      <c r="O119" s="69">
        <v>0.12848999999999999</v>
      </c>
      <c r="P119" s="69">
        <v>98.870999999999995</v>
      </c>
      <c r="Q119" s="69">
        <v>80.693273568459759</v>
      </c>
      <c r="W119" s="43"/>
    </row>
    <row r="120" spans="2:33" x14ac:dyDescent="0.2">
      <c r="B120" t="s">
        <v>886</v>
      </c>
      <c r="C120" s="69">
        <v>7</v>
      </c>
      <c r="D120" s="25" t="s">
        <v>882</v>
      </c>
      <c r="E120" s="25">
        <v>44869</v>
      </c>
      <c r="F120" s="3" t="s">
        <v>891</v>
      </c>
      <c r="G120" s="69">
        <v>17.3782</v>
      </c>
      <c r="H120" s="69">
        <v>38.8782</v>
      </c>
      <c r="I120" s="69">
        <v>42.1327</v>
      </c>
      <c r="J120" s="69">
        <v>0.31956200000000001</v>
      </c>
      <c r="K120" s="69">
        <v>2.2245999999999998E-2</v>
      </c>
      <c r="L120" s="69">
        <v>0.282698</v>
      </c>
      <c r="M120" s="69">
        <v>2.41E-2</v>
      </c>
      <c r="N120" s="69">
        <v>3.1856000000000002E-2</v>
      </c>
      <c r="O120" s="69">
        <v>0.14229900000000001</v>
      </c>
      <c r="P120" s="69">
        <v>99.211799999999997</v>
      </c>
      <c r="Q120" s="69">
        <v>81.211626213801068</v>
      </c>
      <c r="W120" s="43"/>
    </row>
    <row r="121" spans="2:33" x14ac:dyDescent="0.2">
      <c r="B121" t="s">
        <v>886</v>
      </c>
      <c r="C121" s="69">
        <v>7</v>
      </c>
      <c r="D121" s="25" t="s">
        <v>882</v>
      </c>
      <c r="E121" s="25">
        <v>44869</v>
      </c>
      <c r="F121" s="3" t="s">
        <v>891</v>
      </c>
      <c r="G121" s="69">
        <v>18.2776</v>
      </c>
      <c r="H121" s="69">
        <v>38.664200000000001</v>
      </c>
      <c r="I121" s="69">
        <v>41.088099999999997</v>
      </c>
      <c r="J121" s="69">
        <v>0.31946999999999998</v>
      </c>
      <c r="K121" s="69">
        <v>4.8060000000000004E-3</v>
      </c>
      <c r="L121" s="69">
        <v>0.26234299999999999</v>
      </c>
      <c r="M121" s="69">
        <v>3.6835E-2</v>
      </c>
      <c r="N121" s="69">
        <v>3.8497000000000003E-2</v>
      </c>
      <c r="O121" s="69">
        <v>0.197628</v>
      </c>
      <c r="P121" s="69">
        <v>98.889399999999995</v>
      </c>
      <c r="Q121" s="69">
        <v>80.031380042486276</v>
      </c>
      <c r="W121" s="43"/>
    </row>
    <row r="122" spans="2:33" x14ac:dyDescent="0.2">
      <c r="B122" t="s">
        <v>886</v>
      </c>
      <c r="C122" s="69">
        <v>7</v>
      </c>
      <c r="D122" s="25" t="s">
        <v>882</v>
      </c>
      <c r="E122" s="25">
        <v>44869</v>
      </c>
      <c r="F122" s="3" t="s">
        <v>891</v>
      </c>
      <c r="G122" s="69">
        <v>18.920200000000001</v>
      </c>
      <c r="H122" s="69">
        <v>38.616300000000003</v>
      </c>
      <c r="I122" s="69">
        <v>40.6265</v>
      </c>
      <c r="J122" s="69">
        <v>0.30575999999999998</v>
      </c>
      <c r="K122" s="69">
        <v>1.0612E-2</v>
      </c>
      <c r="L122" s="69">
        <v>0.276287</v>
      </c>
      <c r="M122" s="69">
        <v>3.6103999999999997E-2</v>
      </c>
      <c r="N122" s="69">
        <v>2.4791000000000001E-2</v>
      </c>
      <c r="O122" s="69">
        <v>0.15659999999999999</v>
      </c>
      <c r="P122" s="69">
        <v>98.973100000000002</v>
      </c>
      <c r="Q122" s="69">
        <v>79.288511000994006</v>
      </c>
      <c r="W122" s="43"/>
    </row>
    <row r="123" spans="2:33" x14ac:dyDescent="0.2">
      <c r="B123" t="s">
        <v>886</v>
      </c>
      <c r="C123" s="69">
        <v>7</v>
      </c>
      <c r="D123" s="25" t="s">
        <v>882</v>
      </c>
      <c r="E123" s="25">
        <v>44869</v>
      </c>
      <c r="F123" s="3" t="s">
        <v>891</v>
      </c>
      <c r="G123" s="69">
        <v>19.555800000000001</v>
      </c>
      <c r="H123" s="69">
        <v>38.5152</v>
      </c>
      <c r="I123" s="69">
        <v>40.240499999999997</v>
      </c>
      <c r="J123" s="69">
        <v>0.26615699999999998</v>
      </c>
      <c r="K123" s="69">
        <v>4.7039999999999998E-3</v>
      </c>
      <c r="L123" s="69">
        <v>0.29620000000000002</v>
      </c>
      <c r="M123" s="69">
        <v>2.8392000000000001E-2</v>
      </c>
      <c r="N123" s="69">
        <v>2.1788999999999999E-2</v>
      </c>
      <c r="O123" s="69">
        <v>7.7518000000000004E-2</v>
      </c>
      <c r="P123" s="69">
        <v>99.006200000000007</v>
      </c>
      <c r="Q123" s="69">
        <v>78.580396697370318</v>
      </c>
      <c r="W123" s="43"/>
    </row>
    <row r="124" spans="2:33" x14ac:dyDescent="0.2">
      <c r="B124" t="s">
        <v>886</v>
      </c>
      <c r="C124" s="69">
        <v>7</v>
      </c>
      <c r="D124" s="25" t="s">
        <v>882</v>
      </c>
      <c r="E124" s="25">
        <v>44869</v>
      </c>
      <c r="F124" s="3" t="s">
        <v>891</v>
      </c>
      <c r="G124" s="69">
        <v>19.778400000000001</v>
      </c>
      <c r="H124" s="69">
        <v>38.238399999999999</v>
      </c>
      <c r="I124" s="69">
        <v>39.836799999999997</v>
      </c>
      <c r="J124" s="69">
        <v>0.25242700000000001</v>
      </c>
      <c r="K124" s="69">
        <v>9.9170000000000005E-3</v>
      </c>
      <c r="L124" s="69">
        <v>0.29548400000000002</v>
      </c>
      <c r="M124" s="69">
        <v>2.7519999999999999E-2</v>
      </c>
      <c r="N124" s="69">
        <v>4.6143999999999998E-2</v>
      </c>
      <c r="O124" s="69">
        <v>6.4908999999999994E-2</v>
      </c>
      <c r="P124" s="69">
        <v>98.5501</v>
      </c>
      <c r="Q124" s="69">
        <v>78.21797803158141</v>
      </c>
      <c r="W124" s="43"/>
    </row>
    <row r="125" spans="2:33" x14ac:dyDescent="0.2">
      <c r="B125" t="s">
        <v>887</v>
      </c>
      <c r="C125" s="69">
        <v>7</v>
      </c>
      <c r="D125" s="25" t="s">
        <v>882</v>
      </c>
      <c r="E125" s="25">
        <v>44869</v>
      </c>
      <c r="F125" s="3" t="s">
        <v>891</v>
      </c>
      <c r="G125" s="69">
        <v>16.642299999999999</v>
      </c>
      <c r="H125" s="69">
        <v>39.0122</v>
      </c>
      <c r="I125" s="69">
        <v>42.548900000000003</v>
      </c>
      <c r="J125" s="69">
        <v>0.30734699999999998</v>
      </c>
      <c r="K125" s="69">
        <v>2.1736999999999999E-2</v>
      </c>
      <c r="L125" s="69">
        <v>0.26335399999999998</v>
      </c>
      <c r="M125" s="69">
        <v>3.1335000000000002E-2</v>
      </c>
      <c r="N125" s="69">
        <v>3.4604000000000003E-2</v>
      </c>
      <c r="O125" s="69">
        <v>0.16536200000000001</v>
      </c>
      <c r="P125" s="69">
        <v>99.027100000000004</v>
      </c>
      <c r="Q125" s="69">
        <v>82.008439085532331</v>
      </c>
      <c r="W125" s="43"/>
    </row>
    <row r="126" spans="2:33" x14ac:dyDescent="0.2">
      <c r="B126" t="s">
        <v>887</v>
      </c>
      <c r="C126" s="69">
        <v>7</v>
      </c>
      <c r="D126" s="25" t="s">
        <v>882</v>
      </c>
      <c r="E126" s="25">
        <v>44869</v>
      </c>
      <c r="F126" s="3" t="s">
        <v>891</v>
      </c>
      <c r="G126" s="69">
        <v>16.916499999999999</v>
      </c>
      <c r="H126" s="69">
        <v>39.037999999999997</v>
      </c>
      <c r="I126" s="69">
        <v>42.674399999999999</v>
      </c>
      <c r="J126" s="69">
        <v>0.28600399999999998</v>
      </c>
      <c r="K126" s="69">
        <v>1.8176999999999999E-2</v>
      </c>
      <c r="L126" s="69">
        <v>0.24458099999999999</v>
      </c>
      <c r="M126" s="69">
        <v>2.7383999999999999E-2</v>
      </c>
      <c r="N126" s="69">
        <v>2.4806000000000002E-2</v>
      </c>
      <c r="O126" s="69">
        <v>0.16181300000000001</v>
      </c>
      <c r="P126" s="69">
        <v>99.391599999999997</v>
      </c>
      <c r="Q126" s="69">
        <v>81.809949780918785</v>
      </c>
      <c r="U126" t="s">
        <v>1234</v>
      </c>
      <c r="W126" s="43"/>
    </row>
    <row r="127" spans="2:33" x14ac:dyDescent="0.2">
      <c r="B127" t="s">
        <v>887</v>
      </c>
      <c r="C127" s="69">
        <v>7</v>
      </c>
      <c r="D127" s="25" t="s">
        <v>882</v>
      </c>
      <c r="E127" s="25">
        <v>44869</v>
      </c>
      <c r="F127" s="3" t="s">
        <v>891</v>
      </c>
      <c r="G127" s="69">
        <v>17.138200000000001</v>
      </c>
      <c r="H127" s="69">
        <v>38.844900000000003</v>
      </c>
      <c r="I127" s="69">
        <v>42.235700000000001</v>
      </c>
      <c r="J127" s="69">
        <v>0.28246199999999999</v>
      </c>
      <c r="K127" s="69">
        <v>1.4997E-2</v>
      </c>
      <c r="L127" s="69">
        <v>0.24706500000000001</v>
      </c>
      <c r="M127" s="69">
        <v>2.7192999999999998E-2</v>
      </c>
      <c r="N127" s="69">
        <v>3.1945000000000001E-2</v>
      </c>
      <c r="O127" s="69">
        <v>0.168158</v>
      </c>
      <c r="P127" s="69">
        <v>98.990700000000004</v>
      </c>
      <c r="Q127" s="69">
        <v>81.45983133569942</v>
      </c>
      <c r="U127">
        <v>2</v>
      </c>
      <c r="V127" s="42" t="s">
        <v>1235</v>
      </c>
      <c r="W127" s="43">
        <v>44608</v>
      </c>
      <c r="X127" s="71">
        <v>16.571999999999999</v>
      </c>
      <c r="Y127" s="71">
        <v>39.715400000000002</v>
      </c>
      <c r="Z127" s="71">
        <v>43.912500000000001</v>
      </c>
      <c r="AA127" s="71">
        <v>2.7330000000000002E-3</v>
      </c>
      <c r="AB127" s="71">
        <v>2.6197999999999999E-2</v>
      </c>
      <c r="AC127" s="71">
        <v>0.30035200000000001</v>
      </c>
      <c r="AD127" s="71">
        <v>-1.2E-4</v>
      </c>
      <c r="AE127" s="71">
        <v>-5.5000000000000003E-4</v>
      </c>
      <c r="AF127" s="69" t="s">
        <v>16</v>
      </c>
      <c r="AG127" s="71">
        <v>100.523</v>
      </c>
    </row>
    <row r="128" spans="2:33" x14ac:dyDescent="0.2">
      <c r="B128" t="s">
        <v>887</v>
      </c>
      <c r="C128" s="69">
        <v>7</v>
      </c>
      <c r="D128" s="25" t="s">
        <v>882</v>
      </c>
      <c r="E128" s="25">
        <v>44869</v>
      </c>
      <c r="F128" s="3" t="s">
        <v>891</v>
      </c>
      <c r="G128" s="69">
        <v>17.043700000000001</v>
      </c>
      <c r="H128" s="69">
        <v>38.917499999999997</v>
      </c>
      <c r="I128" s="69">
        <v>42.379399999999997</v>
      </c>
      <c r="J128" s="69">
        <v>0.28756999999999999</v>
      </c>
      <c r="K128" s="69">
        <v>1.3025999999999999E-2</v>
      </c>
      <c r="L128" s="69">
        <v>0.24520800000000001</v>
      </c>
      <c r="M128" s="69">
        <v>2.0355000000000002E-2</v>
      </c>
      <c r="N128" s="69">
        <v>2.3779000000000002E-2</v>
      </c>
      <c r="O128" s="69">
        <v>0.16516500000000001</v>
      </c>
      <c r="P128" s="69">
        <v>99.095600000000005</v>
      </c>
      <c r="Q128" s="69">
        <v>81.59425814310616</v>
      </c>
      <c r="U128">
        <v>3</v>
      </c>
      <c r="V128" s="42" t="s">
        <v>1235</v>
      </c>
      <c r="W128" s="43">
        <v>44608</v>
      </c>
      <c r="X128" s="71">
        <v>16.572399999999998</v>
      </c>
      <c r="Y128" s="71">
        <v>39.801400000000001</v>
      </c>
      <c r="Z128" s="71">
        <v>44.147399999999998</v>
      </c>
      <c r="AA128" s="71">
        <v>3.0990000000000002E-3</v>
      </c>
      <c r="AB128" s="71">
        <v>3.9507E-2</v>
      </c>
      <c r="AC128" s="71">
        <v>0.31146200000000002</v>
      </c>
      <c r="AD128" s="71">
        <v>1.516E-3</v>
      </c>
      <c r="AE128" s="71">
        <v>7.2290000000000002E-3</v>
      </c>
      <c r="AF128" s="69" t="s">
        <v>16</v>
      </c>
      <c r="AG128" s="71">
        <v>100.876</v>
      </c>
    </row>
    <row r="129" spans="2:33" x14ac:dyDescent="0.2">
      <c r="B129" t="s">
        <v>887</v>
      </c>
      <c r="C129" s="69">
        <v>7</v>
      </c>
      <c r="D129" s="25" t="s">
        <v>882</v>
      </c>
      <c r="E129" s="25">
        <v>44869</v>
      </c>
      <c r="F129" s="3" t="s">
        <v>891</v>
      </c>
      <c r="G129" s="69">
        <v>17.146799999999999</v>
      </c>
      <c r="H129" s="69">
        <v>38.893799999999999</v>
      </c>
      <c r="I129" s="69">
        <v>42.328299999999999</v>
      </c>
      <c r="J129" s="69">
        <v>0.27810000000000001</v>
      </c>
      <c r="K129" s="69">
        <v>1.7750999999999999E-2</v>
      </c>
      <c r="L129" s="69">
        <v>0.24909500000000001</v>
      </c>
      <c r="M129" s="69">
        <v>3.5228000000000002E-2</v>
      </c>
      <c r="N129" s="69">
        <v>5.0257999999999997E-2</v>
      </c>
      <c r="O129" s="69">
        <v>0.14927000000000001</v>
      </c>
      <c r="P129" s="69">
        <v>99.148600000000002</v>
      </c>
      <c r="Q129" s="69">
        <v>81.485315344522476</v>
      </c>
      <c r="U129">
        <v>4</v>
      </c>
      <c r="V129" s="42" t="s">
        <v>1235</v>
      </c>
      <c r="W129" s="43">
        <v>44608</v>
      </c>
      <c r="X129" s="71">
        <v>16.572600000000001</v>
      </c>
      <c r="Y129" s="71">
        <v>39.895600000000002</v>
      </c>
      <c r="Z129" s="71">
        <v>44.153500000000001</v>
      </c>
      <c r="AA129" s="71">
        <v>-4.8999999999999998E-4</v>
      </c>
      <c r="AB129" s="71">
        <v>2.4962999999999999E-2</v>
      </c>
      <c r="AC129" s="71">
        <v>0.30640600000000001</v>
      </c>
      <c r="AD129" s="71">
        <v>7.5830000000000003E-3</v>
      </c>
      <c r="AE129" s="71">
        <v>5.1659999999999996E-3</v>
      </c>
      <c r="AF129" s="69" t="s">
        <v>16</v>
      </c>
      <c r="AG129" s="71">
        <v>100.958</v>
      </c>
    </row>
    <row r="130" spans="2:33" x14ac:dyDescent="0.2">
      <c r="B130" t="s">
        <v>887</v>
      </c>
      <c r="C130" s="69">
        <v>7</v>
      </c>
      <c r="D130" s="25" t="s">
        <v>882</v>
      </c>
      <c r="E130" s="25">
        <v>44869</v>
      </c>
      <c r="F130" s="3" t="s">
        <v>891</v>
      </c>
      <c r="G130" s="69">
        <v>17.093499999999999</v>
      </c>
      <c r="H130" s="69">
        <v>38.779200000000003</v>
      </c>
      <c r="I130" s="69">
        <v>42.155299999999997</v>
      </c>
      <c r="J130" s="69">
        <v>0.28107100000000002</v>
      </c>
      <c r="K130" s="69">
        <v>1.7228E-2</v>
      </c>
      <c r="L130" s="69">
        <v>0.235045</v>
      </c>
      <c r="M130" s="69">
        <v>3.3695000000000003E-2</v>
      </c>
      <c r="N130" s="69">
        <v>2.9760000000000002E-2</v>
      </c>
      <c r="O130" s="69">
        <v>0.162305</v>
      </c>
      <c r="P130" s="69">
        <v>98.787099999999995</v>
      </c>
      <c r="Q130" s="69">
        <v>81.470504792982609</v>
      </c>
      <c r="U130">
        <v>5</v>
      </c>
      <c r="V130" s="42" t="s">
        <v>1235</v>
      </c>
      <c r="W130" s="43">
        <v>44608</v>
      </c>
      <c r="X130" s="71">
        <v>16.630199999999999</v>
      </c>
      <c r="Y130" s="71">
        <v>40.051099999999998</v>
      </c>
      <c r="Z130" s="71">
        <v>44.390099999999997</v>
      </c>
      <c r="AA130" s="71">
        <v>-9.1E-4</v>
      </c>
      <c r="AB130" s="71">
        <v>2.8754999999999999E-2</v>
      </c>
      <c r="AC130" s="71">
        <v>0.30724400000000002</v>
      </c>
      <c r="AD130" s="69" t="s">
        <v>16</v>
      </c>
      <c r="AE130" s="71">
        <v>3.1E-4</v>
      </c>
      <c r="AF130" s="71">
        <v>3.7559999999999998E-3</v>
      </c>
      <c r="AG130" s="71">
        <v>101.4</v>
      </c>
    </row>
    <row r="131" spans="2:33" x14ac:dyDescent="0.2">
      <c r="B131" t="s">
        <v>887</v>
      </c>
      <c r="C131" s="69">
        <v>7</v>
      </c>
      <c r="D131" s="25" t="s">
        <v>882</v>
      </c>
      <c r="E131" s="25">
        <v>44869</v>
      </c>
      <c r="F131" s="3" t="s">
        <v>891</v>
      </c>
      <c r="G131" s="69">
        <v>17.187200000000001</v>
      </c>
      <c r="H131" s="69">
        <v>39.006599999999999</v>
      </c>
      <c r="I131" s="69">
        <v>42.372399999999999</v>
      </c>
      <c r="J131" s="69">
        <v>0.27857700000000002</v>
      </c>
      <c r="K131" s="69">
        <v>1.9571000000000002E-2</v>
      </c>
      <c r="L131" s="69">
        <v>0.24090500000000001</v>
      </c>
      <c r="M131" s="69">
        <v>2.9076999999999999E-2</v>
      </c>
      <c r="N131" s="69">
        <v>4.4070999999999999E-2</v>
      </c>
      <c r="O131" s="69">
        <v>0.15881999999999999</v>
      </c>
      <c r="P131" s="69">
        <v>99.337199999999996</v>
      </c>
      <c r="Q131" s="69">
        <v>81.465520623874212</v>
      </c>
      <c r="U131">
        <v>22</v>
      </c>
      <c r="V131" s="42" t="s">
        <v>1236</v>
      </c>
      <c r="W131" s="43">
        <v>44608</v>
      </c>
      <c r="X131" s="71">
        <v>16.5702</v>
      </c>
      <c r="Y131" s="71">
        <v>40.098399999999998</v>
      </c>
      <c r="Z131" s="71">
        <v>44.536099999999998</v>
      </c>
      <c r="AA131" s="71">
        <v>-1.32E-3</v>
      </c>
      <c r="AB131" s="71">
        <v>3.0817000000000001E-2</v>
      </c>
      <c r="AC131" s="71">
        <v>0.31590099999999999</v>
      </c>
      <c r="AD131" s="71">
        <v>6.9899999999999997E-4</v>
      </c>
      <c r="AE131" s="71">
        <v>5.692E-3</v>
      </c>
      <c r="AF131" s="69" t="s">
        <v>16</v>
      </c>
      <c r="AG131" s="71">
        <v>101.54900000000001</v>
      </c>
    </row>
    <row r="132" spans="2:33" x14ac:dyDescent="0.2">
      <c r="B132" t="s">
        <v>887</v>
      </c>
      <c r="C132" s="69">
        <v>7</v>
      </c>
      <c r="D132" s="25" t="s">
        <v>882</v>
      </c>
      <c r="E132" s="25">
        <v>44869</v>
      </c>
      <c r="F132" s="3" t="s">
        <v>891</v>
      </c>
      <c r="G132" s="69">
        <v>17.271100000000001</v>
      </c>
      <c r="H132" s="69">
        <v>38.783900000000003</v>
      </c>
      <c r="I132" s="69">
        <v>42.088299999999997</v>
      </c>
      <c r="J132" s="69">
        <v>0.27358900000000003</v>
      </c>
      <c r="K132" s="69">
        <v>1.5533999999999999E-2</v>
      </c>
      <c r="L132" s="69">
        <v>0.24476400000000001</v>
      </c>
      <c r="M132" s="69">
        <v>1.5217E-2</v>
      </c>
      <c r="N132" s="69">
        <v>2.801E-2</v>
      </c>
      <c r="O132" s="69">
        <v>0.15847800000000001</v>
      </c>
      <c r="P132" s="69">
        <v>98.878799999999998</v>
      </c>
      <c r="Q132" s="69">
        <v>81.289772149419619</v>
      </c>
      <c r="U132">
        <v>23</v>
      </c>
      <c r="V132" s="42" t="s">
        <v>1236</v>
      </c>
      <c r="W132" s="43">
        <v>44608</v>
      </c>
      <c r="X132" s="71">
        <v>16.5657</v>
      </c>
      <c r="Y132" s="71">
        <v>40.059899999999999</v>
      </c>
      <c r="Z132" s="71">
        <v>44.415799999999997</v>
      </c>
      <c r="AA132" s="71">
        <v>3.8159999999999999E-3</v>
      </c>
      <c r="AB132" s="71">
        <v>3.0695E-2</v>
      </c>
      <c r="AC132" s="71">
        <v>0.301985</v>
      </c>
      <c r="AD132" s="71">
        <v>-1.5200000000000001E-3</v>
      </c>
      <c r="AE132" s="71">
        <v>5.3270000000000001E-3</v>
      </c>
      <c r="AF132" s="71">
        <v>2.2239999999999998E-3</v>
      </c>
      <c r="AG132" s="71">
        <v>101.384</v>
      </c>
    </row>
    <row r="133" spans="2:33" x14ac:dyDescent="0.2">
      <c r="B133" t="s">
        <v>888</v>
      </c>
      <c r="C133" s="69">
        <v>7</v>
      </c>
      <c r="D133" s="25" t="s">
        <v>882</v>
      </c>
      <c r="E133" s="25">
        <v>44869</v>
      </c>
      <c r="F133" s="3" t="s">
        <v>891</v>
      </c>
      <c r="G133" s="69">
        <v>17.7986</v>
      </c>
      <c r="H133" s="69">
        <v>38.423499999999997</v>
      </c>
      <c r="I133" s="69">
        <v>41.286299999999997</v>
      </c>
      <c r="J133" s="69">
        <v>0.314774</v>
      </c>
      <c r="K133" s="69">
        <v>2.7723000000000001E-2</v>
      </c>
      <c r="L133" s="69">
        <v>0.28402899999999998</v>
      </c>
      <c r="M133" s="69">
        <v>5.0872000000000001E-2</v>
      </c>
      <c r="N133" s="69">
        <v>2.0372999999999999E-2</v>
      </c>
      <c r="O133" s="69">
        <v>0.14563100000000001</v>
      </c>
      <c r="P133" s="69">
        <v>98.351900000000001</v>
      </c>
      <c r="Q133" s="69">
        <v>80.527943004721365</v>
      </c>
      <c r="U133">
        <v>24</v>
      </c>
      <c r="V133" s="42" t="s">
        <v>1236</v>
      </c>
      <c r="W133" s="43">
        <v>44608</v>
      </c>
      <c r="X133" s="71">
        <v>16.5626</v>
      </c>
      <c r="Y133" s="71">
        <v>39.852200000000003</v>
      </c>
      <c r="Z133" s="71">
        <v>44.402700000000003</v>
      </c>
      <c r="AA133" s="71">
        <v>1.4970000000000001E-3</v>
      </c>
      <c r="AB133" s="71">
        <v>4.0474999999999997E-2</v>
      </c>
      <c r="AC133" s="71">
        <v>0.319714</v>
      </c>
      <c r="AD133" s="71">
        <v>-1.6299999999999999E-3</v>
      </c>
      <c r="AE133" s="69" t="s">
        <v>16</v>
      </c>
      <c r="AF133" s="69" t="s">
        <v>16</v>
      </c>
      <c r="AG133" s="71">
        <v>101.163</v>
      </c>
    </row>
    <row r="134" spans="2:33" x14ac:dyDescent="0.2">
      <c r="B134" t="s">
        <v>888</v>
      </c>
      <c r="C134" s="69">
        <v>7</v>
      </c>
      <c r="D134" s="25" t="s">
        <v>882</v>
      </c>
      <c r="E134" s="25">
        <v>44869</v>
      </c>
      <c r="F134" s="3" t="s">
        <v>891</v>
      </c>
      <c r="G134" s="69">
        <v>16.9529</v>
      </c>
      <c r="H134" s="69">
        <v>38.751199999999997</v>
      </c>
      <c r="I134" s="69">
        <v>42.139400000000002</v>
      </c>
      <c r="J134" s="69">
        <v>0.29988799999999999</v>
      </c>
      <c r="K134" s="69">
        <v>4.6175000000000001E-2</v>
      </c>
      <c r="L134" s="69">
        <v>0.269955</v>
      </c>
      <c r="M134" s="69">
        <v>4.8937000000000001E-2</v>
      </c>
      <c r="N134" s="69">
        <v>2.1529E-2</v>
      </c>
      <c r="O134" s="69">
        <v>0.15890599999999999</v>
      </c>
      <c r="P134" s="69">
        <v>98.688800000000001</v>
      </c>
      <c r="Q134" s="69">
        <v>81.589165429797958</v>
      </c>
      <c r="U134">
        <v>25</v>
      </c>
      <c r="V134" s="42" t="s">
        <v>1236</v>
      </c>
      <c r="W134" s="43">
        <v>44608</v>
      </c>
      <c r="X134" s="71">
        <v>16.596299999999999</v>
      </c>
      <c r="Y134" s="71">
        <v>40.022399999999998</v>
      </c>
      <c r="Z134" s="71">
        <v>44.434899999999999</v>
      </c>
      <c r="AA134" s="71">
        <v>5.3160000000000004E-3</v>
      </c>
      <c r="AB134" s="71">
        <v>2.5606E-2</v>
      </c>
      <c r="AC134" s="71">
        <v>0.315523</v>
      </c>
      <c r="AD134" s="71">
        <v>8.8579999999999996E-3</v>
      </c>
      <c r="AE134" s="71">
        <v>1.3339999999999999E-3</v>
      </c>
      <c r="AF134" s="71">
        <v>-1.39E-3</v>
      </c>
      <c r="AG134" s="71">
        <v>101.40900000000001</v>
      </c>
    </row>
    <row r="135" spans="2:33" x14ac:dyDescent="0.2">
      <c r="B135" t="s">
        <v>888</v>
      </c>
      <c r="C135" s="69">
        <v>7</v>
      </c>
      <c r="D135" s="25" t="s">
        <v>882</v>
      </c>
      <c r="E135" s="25">
        <v>44869</v>
      </c>
      <c r="F135" s="3" t="s">
        <v>891</v>
      </c>
      <c r="G135" s="69">
        <v>16.488600000000002</v>
      </c>
      <c r="H135" s="69">
        <v>39.093000000000004</v>
      </c>
      <c r="I135" s="69">
        <v>42.603000000000002</v>
      </c>
      <c r="J135" s="69">
        <v>0.296074</v>
      </c>
      <c r="K135" s="69">
        <v>4.2646000000000003E-2</v>
      </c>
      <c r="L135" s="69">
        <v>0.24105699999999999</v>
      </c>
      <c r="M135" s="69">
        <v>3.3064000000000003E-2</v>
      </c>
      <c r="N135" s="69">
        <v>2.3453999999999999E-2</v>
      </c>
      <c r="O135" s="69">
        <v>0.17391300000000001</v>
      </c>
      <c r="P135" s="69">
        <v>98.994799999999998</v>
      </c>
      <c r="Q135" s="69">
        <v>82.163579386940867</v>
      </c>
      <c r="U135">
        <v>1</v>
      </c>
      <c r="V135" t="s">
        <v>1237</v>
      </c>
      <c r="W135" s="26">
        <v>44663</v>
      </c>
      <c r="X135" s="69">
        <v>16.617999999999999</v>
      </c>
      <c r="Y135" s="69">
        <v>39.614400000000003</v>
      </c>
      <c r="Z135" s="69">
        <v>43.918500000000002</v>
      </c>
      <c r="AA135" s="69">
        <v>-2.3000000000000001E-4</v>
      </c>
      <c r="AB135" s="69">
        <v>3.6581000000000002E-2</v>
      </c>
      <c r="AC135" s="69">
        <v>0.30433700000000002</v>
      </c>
      <c r="AD135" s="69">
        <v>1.6999999999999999E-3</v>
      </c>
      <c r="AE135" s="69" t="s">
        <v>16</v>
      </c>
      <c r="AF135" s="69">
        <v>-3.3E-4</v>
      </c>
      <c r="AG135" s="69">
        <v>100.485</v>
      </c>
    </row>
    <row r="136" spans="2:33" x14ac:dyDescent="0.2">
      <c r="B136" t="s">
        <v>888</v>
      </c>
      <c r="C136" s="69">
        <v>7</v>
      </c>
      <c r="D136" s="25" t="s">
        <v>882</v>
      </c>
      <c r="E136" s="25">
        <v>44869</v>
      </c>
      <c r="F136" s="3" t="s">
        <v>891</v>
      </c>
      <c r="G136" s="69">
        <v>16.260899999999999</v>
      </c>
      <c r="H136" s="69">
        <v>39.222700000000003</v>
      </c>
      <c r="I136" s="69">
        <v>42.758299999999998</v>
      </c>
      <c r="J136" s="69">
        <v>0.28491699999999998</v>
      </c>
      <c r="K136" s="69">
        <v>3.9154000000000001E-2</v>
      </c>
      <c r="L136" s="69">
        <v>0.24115400000000001</v>
      </c>
      <c r="M136" s="69">
        <v>3.6329E-2</v>
      </c>
      <c r="N136" s="69">
        <v>3.3331E-2</v>
      </c>
      <c r="O136" s="69">
        <v>0.15803</v>
      </c>
      <c r="P136" s="69">
        <v>99.034800000000004</v>
      </c>
      <c r="Q136" s="69">
        <v>82.419241442464852</v>
      </c>
      <c r="U136">
        <v>2</v>
      </c>
      <c r="V136" t="s">
        <v>1237</v>
      </c>
      <c r="W136" s="26">
        <v>44663</v>
      </c>
      <c r="X136" s="69">
        <v>16.5457</v>
      </c>
      <c r="Y136" s="69">
        <v>39.717500000000001</v>
      </c>
      <c r="Z136" s="69">
        <v>44.000999999999998</v>
      </c>
      <c r="AA136" s="69">
        <v>-1.34E-3</v>
      </c>
      <c r="AB136" s="69">
        <v>2.8438999999999999E-2</v>
      </c>
      <c r="AC136" s="69">
        <v>0.31130400000000003</v>
      </c>
      <c r="AD136" s="69" t="s">
        <v>16</v>
      </c>
      <c r="AE136" s="69" t="s">
        <v>16</v>
      </c>
      <c r="AF136" s="69">
        <v>2.3140000000000001E-3</v>
      </c>
      <c r="AG136" s="69">
        <v>100.59</v>
      </c>
    </row>
    <row r="137" spans="2:33" x14ac:dyDescent="0.2">
      <c r="B137" t="s">
        <v>888</v>
      </c>
      <c r="C137" s="69">
        <v>7</v>
      </c>
      <c r="D137" s="25" t="s">
        <v>882</v>
      </c>
      <c r="E137" s="25">
        <v>44869</v>
      </c>
      <c r="F137" s="3" t="s">
        <v>891</v>
      </c>
      <c r="G137" s="69">
        <v>16.350000000000001</v>
      </c>
      <c r="H137" s="69">
        <v>39.122799999999998</v>
      </c>
      <c r="I137" s="69">
        <v>42.552199999999999</v>
      </c>
      <c r="J137" s="69">
        <v>0.28880299999999998</v>
      </c>
      <c r="K137" s="69">
        <v>2.6483E-2</v>
      </c>
      <c r="L137" s="69">
        <v>0.23860000000000001</v>
      </c>
      <c r="M137" s="69">
        <v>2.1410999999999999E-2</v>
      </c>
      <c r="N137" s="69">
        <v>2.7408999999999999E-2</v>
      </c>
      <c r="O137" s="69">
        <v>0.17638100000000001</v>
      </c>
      <c r="P137" s="69">
        <v>98.804100000000005</v>
      </c>
      <c r="Q137" s="69">
        <v>82.269555220466131</v>
      </c>
      <c r="U137">
        <v>3</v>
      </c>
      <c r="V137" t="s">
        <v>1237</v>
      </c>
      <c r="W137" s="26">
        <v>44663</v>
      </c>
      <c r="X137" s="69">
        <v>16.635200000000001</v>
      </c>
      <c r="Y137" s="69">
        <v>39.655999999999999</v>
      </c>
      <c r="Z137" s="69">
        <v>44.047499999999999</v>
      </c>
      <c r="AA137" s="69">
        <v>9.59E-4</v>
      </c>
      <c r="AB137" s="69">
        <v>1.7073000000000001E-2</v>
      </c>
      <c r="AC137" s="69">
        <v>0.31426300000000001</v>
      </c>
      <c r="AD137" s="69">
        <v>7.1409999999999998E-3</v>
      </c>
      <c r="AE137" s="69">
        <v>-4.4200000000000003E-3</v>
      </c>
      <c r="AF137" s="69">
        <v>3.875E-3</v>
      </c>
      <c r="AG137" s="69">
        <v>100.678</v>
      </c>
    </row>
    <row r="138" spans="2:33" x14ac:dyDescent="0.2">
      <c r="B138" t="s">
        <v>888</v>
      </c>
      <c r="C138" s="69">
        <v>7</v>
      </c>
      <c r="D138" s="25" t="s">
        <v>882</v>
      </c>
      <c r="E138" s="25">
        <v>44869</v>
      </c>
      <c r="F138" s="3" t="s">
        <v>891</v>
      </c>
      <c r="G138" s="69">
        <v>16.4176</v>
      </c>
      <c r="H138" s="69">
        <v>39.258600000000001</v>
      </c>
      <c r="I138" s="69">
        <v>42.681899999999999</v>
      </c>
      <c r="J138" s="69">
        <v>0.28515000000000001</v>
      </c>
      <c r="K138" s="69">
        <v>3.9864999999999998E-2</v>
      </c>
      <c r="L138" s="69">
        <v>0.225301</v>
      </c>
      <c r="M138" s="69">
        <v>2.7914999999999999E-2</v>
      </c>
      <c r="N138" s="69">
        <v>2.4778999999999999E-2</v>
      </c>
      <c r="O138" s="69">
        <v>0.168459</v>
      </c>
      <c r="P138" s="69">
        <v>99.129499999999993</v>
      </c>
      <c r="Q138" s="69">
        <v>82.25377034855326</v>
      </c>
      <c r="U138">
        <v>29</v>
      </c>
      <c r="V138" t="s">
        <v>1238</v>
      </c>
      <c r="W138" s="26">
        <v>44663</v>
      </c>
      <c r="X138" s="69">
        <v>16.633299999999998</v>
      </c>
      <c r="Y138" s="69">
        <v>39.585500000000003</v>
      </c>
      <c r="Z138" s="69">
        <v>44.0901</v>
      </c>
      <c r="AA138" s="69">
        <v>4.9449999999999997E-3</v>
      </c>
      <c r="AB138" s="69">
        <v>3.5253E-2</v>
      </c>
      <c r="AC138" s="69">
        <v>0.32621099999999997</v>
      </c>
      <c r="AD138" s="69">
        <v>-2.8999999999999998E-3</v>
      </c>
      <c r="AE138" s="69" t="s">
        <v>16</v>
      </c>
      <c r="AF138" s="69" t="s">
        <v>16</v>
      </c>
      <c r="AG138" s="69">
        <v>100.657</v>
      </c>
    </row>
    <row r="139" spans="2:33" x14ac:dyDescent="0.2">
      <c r="B139" t="s">
        <v>889</v>
      </c>
      <c r="C139" s="69">
        <v>7</v>
      </c>
      <c r="D139" s="25" t="s">
        <v>882</v>
      </c>
      <c r="E139" s="25">
        <v>44869</v>
      </c>
      <c r="F139" s="3" t="s">
        <v>891</v>
      </c>
      <c r="G139" s="69">
        <v>19.117999999999999</v>
      </c>
      <c r="H139" s="69">
        <v>38.467500000000001</v>
      </c>
      <c r="I139" s="69">
        <v>40.361499999999999</v>
      </c>
      <c r="J139" s="69">
        <v>0.309807</v>
      </c>
      <c r="K139" s="69">
        <v>6.3460000000000001E-3</v>
      </c>
      <c r="L139" s="69">
        <v>0.32862999999999998</v>
      </c>
      <c r="M139" s="69">
        <v>5.0001999999999998E-2</v>
      </c>
      <c r="N139" s="69">
        <v>1.9998999999999999E-2</v>
      </c>
      <c r="O139" s="69">
        <v>8.5389999999999994E-2</v>
      </c>
      <c r="P139" s="69">
        <v>98.747200000000007</v>
      </c>
      <c r="Q139" s="69">
        <v>79.008828574096441</v>
      </c>
      <c r="U139">
        <v>30</v>
      </c>
      <c r="V139" t="s">
        <v>1238</v>
      </c>
      <c r="W139" s="26">
        <v>44663</v>
      </c>
      <c r="X139" s="69">
        <v>16.6431</v>
      </c>
      <c r="Y139" s="69">
        <v>39.625500000000002</v>
      </c>
      <c r="Z139" s="69">
        <v>44.090299999999999</v>
      </c>
      <c r="AA139" s="69">
        <v>4.424E-3</v>
      </c>
      <c r="AB139" s="69">
        <v>3.2106999999999997E-2</v>
      </c>
      <c r="AC139" s="69">
        <v>0.31787100000000001</v>
      </c>
      <c r="AD139" s="69">
        <v>-9.3000000000000005E-4</v>
      </c>
      <c r="AE139" s="69" t="s">
        <v>16</v>
      </c>
      <c r="AF139" s="69">
        <v>7.4770000000000001E-3</v>
      </c>
      <c r="AG139" s="69">
        <v>100.702</v>
      </c>
    </row>
    <row r="140" spans="2:33" x14ac:dyDescent="0.2">
      <c r="B140" t="s">
        <v>889</v>
      </c>
      <c r="C140" s="69">
        <v>7</v>
      </c>
      <c r="D140" s="25" t="s">
        <v>882</v>
      </c>
      <c r="E140" s="25">
        <v>44869</v>
      </c>
      <c r="F140" s="3" t="s">
        <v>891</v>
      </c>
      <c r="G140" s="69">
        <v>18.28</v>
      </c>
      <c r="H140" s="69">
        <v>38.615499999999997</v>
      </c>
      <c r="I140" s="69">
        <v>41.1188</v>
      </c>
      <c r="J140" s="69">
        <v>0.32200099999999998</v>
      </c>
      <c r="K140" s="69">
        <v>6.5799999999999999E-3</v>
      </c>
      <c r="L140" s="69">
        <v>0.300765</v>
      </c>
      <c r="M140" s="69">
        <v>4.0046999999999999E-2</v>
      </c>
      <c r="N140" s="69">
        <v>3.0190999999999999E-2</v>
      </c>
      <c r="O140" s="69">
        <v>0.116037</v>
      </c>
      <c r="P140" s="69">
        <v>98.829899999999995</v>
      </c>
      <c r="Q140" s="69">
        <v>80.041181927474639</v>
      </c>
      <c r="U140">
        <v>31</v>
      </c>
      <c r="V140" t="s">
        <v>1238</v>
      </c>
      <c r="W140" s="26">
        <v>44663</v>
      </c>
      <c r="X140" s="69">
        <v>16.6129</v>
      </c>
      <c r="Y140" s="69">
        <v>39.549199999999999</v>
      </c>
      <c r="Z140" s="69">
        <v>44.007800000000003</v>
      </c>
      <c r="AA140" s="69">
        <v>4.4739999999999997E-3</v>
      </c>
      <c r="AB140" s="69">
        <v>2.5998E-2</v>
      </c>
      <c r="AC140" s="69">
        <v>0.305697</v>
      </c>
      <c r="AD140" s="69" t="s">
        <v>16</v>
      </c>
      <c r="AE140" s="69" t="s">
        <v>16</v>
      </c>
      <c r="AF140" s="69" t="s">
        <v>16</v>
      </c>
      <c r="AG140" s="69">
        <v>100.486</v>
      </c>
    </row>
    <row r="141" spans="2:33" x14ac:dyDescent="0.2">
      <c r="B141" t="s">
        <v>889</v>
      </c>
      <c r="C141" s="69">
        <v>7</v>
      </c>
      <c r="D141" s="25" t="s">
        <v>882</v>
      </c>
      <c r="E141" s="25">
        <v>44869</v>
      </c>
      <c r="F141" s="3" t="s">
        <v>891</v>
      </c>
      <c r="G141" s="69">
        <v>17.910799999999998</v>
      </c>
      <c r="H141" s="69">
        <v>38.704500000000003</v>
      </c>
      <c r="I141" s="69">
        <v>41.554299999999998</v>
      </c>
      <c r="J141" s="69">
        <v>0.320824</v>
      </c>
      <c r="K141" s="69">
        <v>2.1732999999999999E-2</v>
      </c>
      <c r="L141" s="69">
        <v>0.278727</v>
      </c>
      <c r="M141" s="69">
        <v>3.9914999999999999E-2</v>
      </c>
      <c r="N141" s="69">
        <v>2.4306999999999999E-2</v>
      </c>
      <c r="O141" s="69">
        <v>0.12551000000000001</v>
      </c>
      <c r="P141" s="69">
        <v>98.980500000000006</v>
      </c>
      <c r="Q141" s="69">
        <v>80.530868868155153</v>
      </c>
      <c r="U141">
        <v>1</v>
      </c>
      <c r="V141" t="s">
        <v>1239</v>
      </c>
      <c r="W141" s="26">
        <v>44656</v>
      </c>
      <c r="X141" s="69">
        <v>16.6126</v>
      </c>
      <c r="Y141" s="69">
        <v>39.683599999999998</v>
      </c>
      <c r="Z141" s="69">
        <v>44.0623</v>
      </c>
      <c r="AA141" s="69">
        <v>2.3289999999999999E-3</v>
      </c>
      <c r="AB141" s="69">
        <v>3.3571999999999998E-2</v>
      </c>
      <c r="AC141" s="69">
        <v>0.31330999999999998</v>
      </c>
      <c r="AD141" s="69">
        <v>5.4289999999999998E-3</v>
      </c>
      <c r="AE141" s="69" t="s">
        <v>16</v>
      </c>
      <c r="AF141" s="69">
        <v>3.2439999999999999E-3</v>
      </c>
      <c r="AG141" s="69">
        <v>100.709</v>
      </c>
    </row>
    <row r="142" spans="2:33" x14ac:dyDescent="0.2">
      <c r="B142" t="s">
        <v>889</v>
      </c>
      <c r="C142" s="69">
        <v>7</v>
      </c>
      <c r="D142" s="25" t="s">
        <v>882</v>
      </c>
      <c r="E142" s="25">
        <v>44869</v>
      </c>
      <c r="F142" s="3" t="s">
        <v>891</v>
      </c>
      <c r="G142" s="69">
        <v>17.6098</v>
      </c>
      <c r="H142" s="69">
        <v>38.715000000000003</v>
      </c>
      <c r="I142" s="69">
        <v>41.825400000000002</v>
      </c>
      <c r="J142" s="69">
        <v>0.318081</v>
      </c>
      <c r="K142" s="69">
        <v>1.8978999999999999E-2</v>
      </c>
      <c r="L142" s="69">
        <v>0.28568199999999999</v>
      </c>
      <c r="M142" s="69">
        <v>4.8307000000000003E-2</v>
      </c>
      <c r="N142" s="69">
        <v>2.7789999999999999E-2</v>
      </c>
      <c r="O142" s="69">
        <v>0.137821</v>
      </c>
      <c r="P142" s="69">
        <v>98.986800000000002</v>
      </c>
      <c r="Q142" s="69">
        <v>80.895910188520787</v>
      </c>
      <c r="U142">
        <v>2</v>
      </c>
      <c r="V142" t="s">
        <v>1239</v>
      </c>
      <c r="W142" s="26">
        <v>44656</v>
      </c>
      <c r="X142" s="69">
        <v>16.552700000000002</v>
      </c>
      <c r="Y142" s="69">
        <v>39.6374</v>
      </c>
      <c r="Z142" s="69">
        <v>44.078899999999997</v>
      </c>
      <c r="AA142" s="69">
        <v>9.5500000000000001E-4</v>
      </c>
      <c r="AB142" s="69">
        <v>2.3802E-2</v>
      </c>
      <c r="AC142" s="69">
        <v>0.32077</v>
      </c>
      <c r="AD142" s="69">
        <v>3.1670000000000001E-3</v>
      </c>
      <c r="AE142" s="69" t="s">
        <v>16</v>
      </c>
      <c r="AF142" s="69">
        <v>-2.0600000000000002E-3</v>
      </c>
      <c r="AG142" s="69">
        <v>100.60899999999999</v>
      </c>
    </row>
    <row r="143" spans="2:33" x14ac:dyDescent="0.2">
      <c r="B143" t="s">
        <v>892</v>
      </c>
      <c r="C143" s="69">
        <v>12</v>
      </c>
      <c r="D143" s="42" t="s">
        <v>893</v>
      </c>
      <c r="E143" s="25">
        <v>44663</v>
      </c>
      <c r="F143" s="45" t="s">
        <v>98</v>
      </c>
      <c r="G143" s="69">
        <v>17.335999999999999</v>
      </c>
      <c r="H143" s="69">
        <v>38.915399999999998</v>
      </c>
      <c r="I143" s="69">
        <v>42.355400000000003</v>
      </c>
      <c r="J143" s="69">
        <v>0.258766</v>
      </c>
      <c r="K143" s="69">
        <v>1.6499E-2</v>
      </c>
      <c r="L143" s="69">
        <v>0.24596399999999999</v>
      </c>
      <c r="M143" s="69">
        <v>2.4334999999999999E-2</v>
      </c>
      <c r="N143" s="69">
        <v>1.4489999999999999E-2</v>
      </c>
      <c r="O143" s="69">
        <v>0.16159000000000001</v>
      </c>
      <c r="P143" s="69">
        <v>99.328500000000005</v>
      </c>
      <c r="Q143" s="69">
        <f t="shared" ref="Q143:Q174" si="8">100*((I143/40.3)/(I143/40.3+(G143/71.85)))</f>
        <v>81.329131541117832</v>
      </c>
      <c r="U143">
        <v>3</v>
      </c>
      <c r="V143" t="s">
        <v>1239</v>
      </c>
      <c r="W143" s="26">
        <v>44656</v>
      </c>
      <c r="X143" s="69">
        <v>16.534300000000002</v>
      </c>
      <c r="Y143" s="69">
        <v>39.4754</v>
      </c>
      <c r="Z143" s="69">
        <v>44.046199999999999</v>
      </c>
      <c r="AA143" s="69">
        <v>3.0899999999999998E-4</v>
      </c>
      <c r="AB143" s="69">
        <v>3.6450999999999997E-2</v>
      </c>
      <c r="AC143" s="69">
        <v>0.31782199999999999</v>
      </c>
      <c r="AD143" s="69">
        <v>8.3689999999999997E-3</v>
      </c>
      <c r="AE143" s="69" t="s">
        <v>16</v>
      </c>
      <c r="AF143" s="69">
        <v>-3.2399999999999998E-3</v>
      </c>
      <c r="AG143" s="69">
        <v>100.408</v>
      </c>
    </row>
    <row r="144" spans="2:33" x14ac:dyDescent="0.2">
      <c r="B144" t="s">
        <v>894</v>
      </c>
      <c r="C144" s="69">
        <v>12</v>
      </c>
      <c r="D144" s="42" t="s">
        <v>893</v>
      </c>
      <c r="E144" s="25">
        <v>44663</v>
      </c>
      <c r="F144" s="45" t="s">
        <v>98</v>
      </c>
      <c r="G144" s="69">
        <v>19.654399999999999</v>
      </c>
      <c r="H144" s="69">
        <v>38.6785</v>
      </c>
      <c r="I144" s="69">
        <v>40.504600000000003</v>
      </c>
      <c r="J144" s="69">
        <v>0.27451199999999998</v>
      </c>
      <c r="K144" s="69">
        <v>-3.15E-3</v>
      </c>
      <c r="L144" s="69">
        <v>0.28873300000000002</v>
      </c>
      <c r="M144" s="69">
        <v>3.2696999999999997E-2</v>
      </c>
      <c r="N144" s="69">
        <v>2.2017999999999999E-2</v>
      </c>
      <c r="O144" s="69">
        <v>0.107084</v>
      </c>
      <c r="P144" s="69">
        <v>99.559399999999997</v>
      </c>
      <c r="Q144" s="69">
        <f t="shared" si="8"/>
        <v>78.606099827739996</v>
      </c>
      <c r="U144">
        <v>1</v>
      </c>
      <c r="V144" t="s">
        <v>1239</v>
      </c>
      <c r="W144" s="26">
        <v>44658</v>
      </c>
      <c r="X144" s="69">
        <v>16.511099999999999</v>
      </c>
      <c r="Y144" s="69">
        <v>39.571100000000001</v>
      </c>
      <c r="Z144" s="69">
        <v>44.086300000000001</v>
      </c>
      <c r="AA144" s="69">
        <v>7.3270000000000002E-3</v>
      </c>
      <c r="AB144" s="69">
        <v>2.7663E-2</v>
      </c>
      <c r="AC144" s="69">
        <v>0.32261600000000001</v>
      </c>
      <c r="AD144" s="69">
        <v>2.1580000000000002E-3</v>
      </c>
      <c r="AE144" s="69">
        <v>-3.2000000000000002E-3</v>
      </c>
      <c r="AF144" s="69">
        <v>-2.3600000000000001E-3</v>
      </c>
      <c r="AG144" s="69">
        <v>100.523</v>
      </c>
    </row>
    <row r="145" spans="2:33" x14ac:dyDescent="0.2">
      <c r="B145" t="s">
        <v>895</v>
      </c>
      <c r="C145" s="69">
        <v>12</v>
      </c>
      <c r="D145" s="42" t="s">
        <v>893</v>
      </c>
      <c r="E145" s="25">
        <v>44663</v>
      </c>
      <c r="F145" s="45" t="s">
        <v>98</v>
      </c>
      <c r="G145" s="69">
        <v>16.3108</v>
      </c>
      <c r="H145" s="69">
        <v>39.209099999999999</v>
      </c>
      <c r="I145" s="69">
        <v>43.243099999999998</v>
      </c>
      <c r="J145" s="69">
        <v>0.29032799999999997</v>
      </c>
      <c r="K145" s="69">
        <v>3.2947999999999998E-2</v>
      </c>
      <c r="L145" s="69">
        <v>0.23296500000000001</v>
      </c>
      <c r="M145" s="69">
        <v>2.7133999999999998E-2</v>
      </c>
      <c r="N145" s="69">
        <v>1.8554999999999999E-2</v>
      </c>
      <c r="O145" s="69">
        <v>0.18392500000000001</v>
      </c>
      <c r="P145" s="69">
        <v>99.5488</v>
      </c>
      <c r="Q145" s="69">
        <f t="shared" si="8"/>
        <v>82.538110395775078</v>
      </c>
      <c r="U145">
        <v>2</v>
      </c>
      <c r="V145" t="s">
        <v>1239</v>
      </c>
      <c r="W145" s="26">
        <v>44658</v>
      </c>
      <c r="X145" s="69">
        <v>16.616900000000001</v>
      </c>
      <c r="Y145" s="69">
        <v>39.321899999999999</v>
      </c>
      <c r="Z145" s="69">
        <v>43.983400000000003</v>
      </c>
      <c r="AA145" s="69">
        <v>5.1720000000000004E-3</v>
      </c>
      <c r="AB145" s="69">
        <v>3.5548000000000003E-2</v>
      </c>
      <c r="AC145" s="69">
        <v>0.31460199999999999</v>
      </c>
      <c r="AD145" s="69">
        <v>2.4970000000000001E-3</v>
      </c>
      <c r="AE145" s="69" t="s">
        <v>16</v>
      </c>
      <c r="AF145" s="69">
        <v>8.4720000000000004E-3</v>
      </c>
      <c r="AG145" s="69">
        <v>100.283</v>
      </c>
    </row>
    <row r="146" spans="2:33" x14ac:dyDescent="0.2">
      <c r="B146" t="s">
        <v>896</v>
      </c>
      <c r="C146" s="69">
        <v>12</v>
      </c>
      <c r="D146" s="42" t="s">
        <v>893</v>
      </c>
      <c r="E146" s="25">
        <v>44663</v>
      </c>
      <c r="F146" s="45" t="s">
        <v>98</v>
      </c>
      <c r="G146" s="69">
        <v>18.989699999999999</v>
      </c>
      <c r="H146" s="69">
        <v>38.5749</v>
      </c>
      <c r="I146" s="69">
        <v>41.116599999999998</v>
      </c>
      <c r="J146" s="69">
        <v>0.29300300000000001</v>
      </c>
      <c r="K146" s="69">
        <v>6.5399999999999998E-3</v>
      </c>
      <c r="L146" s="69">
        <v>0.30759199999999998</v>
      </c>
      <c r="M146" s="69">
        <v>3.9801999999999997E-2</v>
      </c>
      <c r="N146" s="69">
        <v>1.6684000000000001E-2</v>
      </c>
      <c r="O146" s="69">
        <v>4.8167000000000001E-2</v>
      </c>
      <c r="P146" s="69">
        <v>99.393000000000001</v>
      </c>
      <c r="Q146" s="69">
        <f t="shared" si="8"/>
        <v>79.425129360093422</v>
      </c>
      <c r="U146">
        <v>3</v>
      </c>
      <c r="V146" t="s">
        <v>1239</v>
      </c>
      <c r="W146" s="26">
        <v>44658</v>
      </c>
      <c r="X146" s="69">
        <v>16.5642</v>
      </c>
      <c r="Y146" s="69">
        <v>39.305599999999998</v>
      </c>
      <c r="Z146" s="69">
        <v>43.981099999999998</v>
      </c>
      <c r="AA146" s="69">
        <v>3.271E-3</v>
      </c>
      <c r="AB146" s="69">
        <v>3.4574000000000001E-2</v>
      </c>
      <c r="AC146" s="69">
        <v>0.322492</v>
      </c>
      <c r="AD146" s="69">
        <v>-1.1E-4</v>
      </c>
      <c r="AE146" s="69" t="s">
        <v>16</v>
      </c>
      <c r="AF146" s="69">
        <v>1.789E-3</v>
      </c>
      <c r="AG146" s="69">
        <v>100.205</v>
      </c>
    </row>
    <row r="147" spans="2:33" x14ac:dyDescent="0.2">
      <c r="B147" t="s">
        <v>897</v>
      </c>
      <c r="C147" s="69">
        <v>12</v>
      </c>
      <c r="D147" s="42" t="s">
        <v>893</v>
      </c>
      <c r="E147" s="25">
        <v>44663</v>
      </c>
      <c r="F147" s="45" t="s">
        <v>98</v>
      </c>
      <c r="G147" s="69">
        <v>17.157900000000001</v>
      </c>
      <c r="H147" s="69">
        <v>39.237400000000001</v>
      </c>
      <c r="I147" s="69">
        <v>42.669600000000003</v>
      </c>
      <c r="J147" s="69">
        <v>0.30338300000000001</v>
      </c>
      <c r="K147" s="69">
        <v>7.5950000000000002E-3</v>
      </c>
      <c r="L147" s="69">
        <v>0.28272799999999998</v>
      </c>
      <c r="M147" s="69">
        <v>4.4753000000000001E-2</v>
      </c>
      <c r="N147" s="69">
        <v>2.4455000000000001E-2</v>
      </c>
      <c r="O147" s="69">
        <v>7.6011999999999996E-2</v>
      </c>
      <c r="P147" s="69">
        <v>99.803799999999995</v>
      </c>
      <c r="Q147" s="69">
        <f t="shared" si="8"/>
        <v>81.596674980965531</v>
      </c>
      <c r="U147">
        <v>32</v>
      </c>
      <c r="V147" t="s">
        <v>1240</v>
      </c>
      <c r="W147" s="26">
        <v>44656</v>
      </c>
      <c r="X147" s="69">
        <v>16.508099999999999</v>
      </c>
      <c r="Y147" s="69">
        <v>39.420400000000001</v>
      </c>
      <c r="Z147" s="69">
        <v>43.849299999999999</v>
      </c>
      <c r="AA147" s="69">
        <v>2.7490000000000001E-3</v>
      </c>
      <c r="AB147" s="69">
        <v>2.8006E-2</v>
      </c>
      <c r="AC147" s="69">
        <v>0.30819800000000003</v>
      </c>
      <c r="AD147" s="69">
        <v>-1.16E-3</v>
      </c>
      <c r="AE147" s="69" t="s">
        <v>16</v>
      </c>
      <c r="AF147" s="69" t="s">
        <v>16</v>
      </c>
      <c r="AG147" s="69">
        <v>100.093</v>
      </c>
    </row>
    <row r="148" spans="2:33" x14ac:dyDescent="0.2">
      <c r="B148" t="s">
        <v>898</v>
      </c>
      <c r="C148" s="69">
        <v>12</v>
      </c>
      <c r="D148" s="42" t="s">
        <v>893</v>
      </c>
      <c r="E148" s="25">
        <v>44663</v>
      </c>
      <c r="F148" s="45" t="s">
        <v>98</v>
      </c>
      <c r="G148" s="69">
        <v>18.008299999999998</v>
      </c>
      <c r="H148" s="69">
        <v>38.804699999999997</v>
      </c>
      <c r="I148" s="69">
        <v>41.881799999999998</v>
      </c>
      <c r="J148" s="69">
        <v>0.26106299999999999</v>
      </c>
      <c r="K148" s="69">
        <v>1.9154999999999998E-2</v>
      </c>
      <c r="L148" s="69">
        <v>0.27379399999999998</v>
      </c>
      <c r="M148" s="69">
        <v>1.9782000000000001E-2</v>
      </c>
      <c r="N148" s="69">
        <v>2.3043999999999999E-2</v>
      </c>
      <c r="O148" s="69">
        <v>0.169739</v>
      </c>
      <c r="P148" s="69">
        <v>99.461399999999998</v>
      </c>
      <c r="Q148" s="69">
        <f t="shared" si="8"/>
        <v>80.569055022120793</v>
      </c>
      <c r="U148">
        <v>33</v>
      </c>
      <c r="V148" t="s">
        <v>1240</v>
      </c>
      <c r="W148" s="26">
        <v>44656</v>
      </c>
      <c r="X148" s="69">
        <v>16.572099999999999</v>
      </c>
      <c r="Y148" s="69">
        <v>39.477400000000003</v>
      </c>
      <c r="Z148" s="69">
        <v>43.949800000000003</v>
      </c>
      <c r="AA148" s="69">
        <v>5.4900000000000001E-3</v>
      </c>
      <c r="AB148" s="69">
        <v>2.9801000000000001E-2</v>
      </c>
      <c r="AC148" s="69">
        <v>0.33967900000000001</v>
      </c>
      <c r="AD148" s="69">
        <v>8.5990000000000007E-3</v>
      </c>
      <c r="AE148" s="69" t="s">
        <v>16</v>
      </c>
      <c r="AF148" s="69">
        <v>6.9700000000000003E-4</v>
      </c>
      <c r="AG148" s="69">
        <v>100.372</v>
      </c>
    </row>
    <row r="149" spans="2:33" x14ac:dyDescent="0.2">
      <c r="B149" t="s">
        <v>899</v>
      </c>
      <c r="C149" s="69">
        <v>12</v>
      </c>
      <c r="D149" s="42" t="s">
        <v>893</v>
      </c>
      <c r="E149" s="25">
        <v>44663</v>
      </c>
      <c r="F149" s="45" t="s">
        <v>98</v>
      </c>
      <c r="G149" s="69">
        <v>15.8269</v>
      </c>
      <c r="H149" s="69">
        <v>39.342799999999997</v>
      </c>
      <c r="I149" s="69">
        <v>43.732700000000001</v>
      </c>
      <c r="J149" s="69">
        <v>0.269015</v>
      </c>
      <c r="K149" s="69">
        <v>3.5591999999999999E-2</v>
      </c>
      <c r="L149" s="69">
        <v>0.24049899999999999</v>
      </c>
      <c r="M149" s="69">
        <v>2.4105000000000001E-2</v>
      </c>
      <c r="N149" s="69">
        <v>2.6661000000000001E-2</v>
      </c>
      <c r="O149" s="69">
        <v>0.21107200000000001</v>
      </c>
      <c r="P149" s="69">
        <v>99.709299999999999</v>
      </c>
      <c r="Q149" s="69">
        <f t="shared" si="8"/>
        <v>83.126430226937259</v>
      </c>
      <c r="U149">
        <v>34</v>
      </c>
      <c r="V149" t="s">
        <v>1240</v>
      </c>
      <c r="W149" s="26">
        <v>44656</v>
      </c>
      <c r="X149" s="69">
        <v>16.536200000000001</v>
      </c>
      <c r="Y149" s="69">
        <v>39.636899999999997</v>
      </c>
      <c r="Z149" s="69">
        <v>43.985300000000002</v>
      </c>
      <c r="AA149" s="69">
        <v>4.614E-3</v>
      </c>
      <c r="AB149" s="69">
        <v>1.9640000000000001E-2</v>
      </c>
      <c r="AC149" s="69">
        <v>0.32374399999999998</v>
      </c>
      <c r="AD149" s="69" t="s">
        <v>16</v>
      </c>
      <c r="AE149" s="69" t="s">
        <v>16</v>
      </c>
      <c r="AF149" s="69">
        <v>1.2520000000000001E-3</v>
      </c>
      <c r="AG149" s="69">
        <v>100.48099999999999</v>
      </c>
    </row>
    <row r="150" spans="2:33" x14ac:dyDescent="0.2">
      <c r="B150" t="s">
        <v>900</v>
      </c>
      <c r="C150" s="69">
        <v>12</v>
      </c>
      <c r="D150" s="42" t="s">
        <v>893</v>
      </c>
      <c r="E150" s="25">
        <v>44663</v>
      </c>
      <c r="F150" s="45" t="s">
        <v>98</v>
      </c>
      <c r="G150" s="69">
        <v>15.9328</v>
      </c>
      <c r="H150" s="69">
        <v>39.1203</v>
      </c>
      <c r="I150" s="69">
        <v>43.677399999999999</v>
      </c>
      <c r="J150" s="69">
        <v>0.25777800000000001</v>
      </c>
      <c r="K150" s="69">
        <v>3.0202E-2</v>
      </c>
      <c r="L150" s="69">
        <v>0.213315</v>
      </c>
      <c r="M150" s="69">
        <v>2.8188999999999999E-2</v>
      </c>
      <c r="N150" s="69">
        <v>2.7945999999999999E-2</v>
      </c>
      <c r="O150" s="69">
        <v>0.216418</v>
      </c>
      <c r="P150" s="69">
        <v>99.504400000000004</v>
      </c>
      <c r="Q150" s="69">
        <f t="shared" si="8"/>
        <v>83.014849963364014</v>
      </c>
      <c r="U150">
        <v>32</v>
      </c>
      <c r="V150" t="s">
        <v>1240</v>
      </c>
      <c r="W150" s="26">
        <v>44658</v>
      </c>
      <c r="X150" s="69">
        <v>16.426400000000001</v>
      </c>
      <c r="Y150" s="69">
        <v>39.473799999999997</v>
      </c>
      <c r="Z150" s="69">
        <v>43.905000000000001</v>
      </c>
      <c r="AA150" s="69">
        <v>4.1019999999999997E-3</v>
      </c>
      <c r="AB150" s="69">
        <v>3.1016999999999999E-2</v>
      </c>
      <c r="AC150" s="69">
        <v>0.302672</v>
      </c>
      <c r="AD150" s="69">
        <v>-3.7299999999999998E-3</v>
      </c>
      <c r="AE150" s="69" t="s">
        <v>16</v>
      </c>
      <c r="AF150" s="69" t="s">
        <v>16</v>
      </c>
      <c r="AG150" s="69">
        <v>100.124</v>
      </c>
    </row>
    <row r="151" spans="2:33" x14ac:dyDescent="0.2">
      <c r="B151" t="s">
        <v>901</v>
      </c>
      <c r="C151" s="69">
        <v>12</v>
      </c>
      <c r="D151" s="42" t="s">
        <v>893</v>
      </c>
      <c r="E151" s="25">
        <v>44663</v>
      </c>
      <c r="F151" s="45" t="s">
        <v>98</v>
      </c>
      <c r="G151" s="69">
        <v>18.899799999999999</v>
      </c>
      <c r="H151" s="69">
        <v>38.771900000000002</v>
      </c>
      <c r="I151" s="69">
        <v>41.160899999999998</v>
      </c>
      <c r="J151" s="69">
        <v>0.25634000000000001</v>
      </c>
      <c r="K151" s="69">
        <v>4.0540000000000003E-3</v>
      </c>
      <c r="L151" s="69">
        <v>0.28056799999999998</v>
      </c>
      <c r="M151" s="69">
        <v>3.1491999999999999E-2</v>
      </c>
      <c r="N151" s="69">
        <v>2.2534999999999999E-2</v>
      </c>
      <c r="O151" s="69">
        <v>0.13659299999999999</v>
      </c>
      <c r="P151" s="69">
        <v>99.564099999999996</v>
      </c>
      <c r="Q151" s="69">
        <f t="shared" si="8"/>
        <v>79.520111035853247</v>
      </c>
      <c r="U151">
        <v>33</v>
      </c>
      <c r="V151" t="s">
        <v>1240</v>
      </c>
      <c r="W151" s="26">
        <v>44658</v>
      </c>
      <c r="X151" s="69">
        <v>16.401700000000002</v>
      </c>
      <c r="Y151" s="69">
        <v>39.420299999999997</v>
      </c>
      <c r="Z151" s="69">
        <v>43.9801</v>
      </c>
      <c r="AA151" s="69">
        <v>3.604E-3</v>
      </c>
      <c r="AB151" s="69">
        <v>2.6599000000000001E-2</v>
      </c>
      <c r="AC151" s="69">
        <v>0.31071100000000001</v>
      </c>
      <c r="AD151" s="69">
        <v>1.2539999999999999E-3</v>
      </c>
      <c r="AE151" s="69" t="s">
        <v>16</v>
      </c>
      <c r="AF151" s="69" t="s">
        <v>16</v>
      </c>
      <c r="AG151" s="69">
        <v>100.126</v>
      </c>
    </row>
    <row r="152" spans="2:33" x14ac:dyDescent="0.2">
      <c r="B152" t="s">
        <v>902</v>
      </c>
      <c r="C152" s="69">
        <v>12</v>
      </c>
      <c r="D152" s="42" t="s">
        <v>893</v>
      </c>
      <c r="E152" s="25">
        <v>44663</v>
      </c>
      <c r="F152" s="45" t="s">
        <v>98</v>
      </c>
      <c r="G152" s="69">
        <v>17.9712</v>
      </c>
      <c r="H152" s="69">
        <v>38.809100000000001</v>
      </c>
      <c r="I152" s="69">
        <v>41.97</v>
      </c>
      <c r="J152" s="69">
        <v>0.25714599999999999</v>
      </c>
      <c r="K152" s="69">
        <v>7.5760000000000003E-3</v>
      </c>
      <c r="L152" s="69">
        <v>0.25044300000000003</v>
      </c>
      <c r="M152" s="69">
        <v>2.4330000000000001E-2</v>
      </c>
      <c r="N152" s="69">
        <v>2.8868000000000001E-2</v>
      </c>
      <c r="O152" s="69">
        <v>0.15273</v>
      </c>
      <c r="P152" s="69">
        <v>99.471400000000003</v>
      </c>
      <c r="Q152" s="69">
        <f t="shared" si="8"/>
        <v>80.63419205194387</v>
      </c>
      <c r="U152">
        <v>34</v>
      </c>
      <c r="V152" t="s">
        <v>1240</v>
      </c>
      <c r="W152" s="26">
        <v>44691</v>
      </c>
      <c r="X152" s="69">
        <v>16.5748</v>
      </c>
      <c r="Y152" s="69">
        <v>39.631799999999998</v>
      </c>
      <c r="Z152" s="69">
        <v>44.052100000000003</v>
      </c>
      <c r="AA152" s="69">
        <v>6.1320000000000003E-3</v>
      </c>
      <c r="AB152" s="69">
        <v>3.2993000000000001E-2</v>
      </c>
      <c r="AC152" s="69">
        <v>0.314971</v>
      </c>
      <c r="AD152" s="69">
        <v>1.0291E-2</v>
      </c>
      <c r="AE152" s="69" t="s">
        <v>16</v>
      </c>
      <c r="AF152" s="69">
        <v>-3.3899999999999998E-3</v>
      </c>
      <c r="AG152" s="69">
        <v>100.61199999999999</v>
      </c>
    </row>
    <row r="153" spans="2:33" x14ac:dyDescent="0.2">
      <c r="B153" t="s">
        <v>903</v>
      </c>
      <c r="C153" s="69">
        <v>12</v>
      </c>
      <c r="D153" s="42" t="s">
        <v>893</v>
      </c>
      <c r="E153" s="25">
        <v>44663</v>
      </c>
      <c r="F153" s="45" t="s">
        <v>355</v>
      </c>
      <c r="G153" s="69">
        <v>17.8066</v>
      </c>
      <c r="H153" s="69">
        <v>38.849400000000003</v>
      </c>
      <c r="I153" s="69">
        <v>41.896799999999999</v>
      </c>
      <c r="J153" s="69">
        <v>0.34594399999999997</v>
      </c>
      <c r="K153" s="69">
        <v>1.4331E-2</v>
      </c>
      <c r="L153" s="69">
        <v>0.29057899999999998</v>
      </c>
      <c r="M153" s="69">
        <v>4.2528000000000003E-2</v>
      </c>
      <c r="N153" s="69">
        <v>1.9283999999999999E-2</v>
      </c>
      <c r="O153" s="69">
        <v>0.12485</v>
      </c>
      <c r="P153" s="69">
        <v>99.3904</v>
      </c>
      <c r="Q153" s="69">
        <f t="shared" si="8"/>
        <v>80.750350038394089</v>
      </c>
      <c r="U153">
        <v>35</v>
      </c>
      <c r="V153" t="s">
        <v>1240</v>
      </c>
      <c r="W153" s="26">
        <v>44691</v>
      </c>
      <c r="X153" s="69">
        <v>16.643899999999999</v>
      </c>
      <c r="Y153" s="69">
        <v>39.6145</v>
      </c>
      <c r="Z153" s="69">
        <v>43.975700000000003</v>
      </c>
      <c r="AA153" s="69">
        <v>4.0299999999999997E-3</v>
      </c>
      <c r="AB153" s="69">
        <v>3.7852999999999998E-2</v>
      </c>
      <c r="AC153" s="69">
        <v>0.31126900000000002</v>
      </c>
      <c r="AD153" s="69">
        <v>4.5199999999999998E-4</v>
      </c>
      <c r="AE153" s="69" t="s">
        <v>16</v>
      </c>
      <c r="AF153" s="69">
        <v>1.2123E-2</v>
      </c>
      <c r="AG153" s="69">
        <v>100.59099999999999</v>
      </c>
    </row>
    <row r="154" spans="2:33" x14ac:dyDescent="0.2">
      <c r="B154" t="s">
        <v>904</v>
      </c>
      <c r="C154" s="69">
        <v>12</v>
      </c>
      <c r="D154" s="42" t="s">
        <v>893</v>
      </c>
      <c r="E154" s="25">
        <v>44663</v>
      </c>
      <c r="F154" s="45" t="s">
        <v>355</v>
      </c>
      <c r="G154" s="69">
        <v>16.343299999999999</v>
      </c>
      <c r="H154" s="69">
        <v>39.137999999999998</v>
      </c>
      <c r="I154" s="69">
        <v>42.989100000000001</v>
      </c>
      <c r="J154" s="69">
        <v>0.33048100000000002</v>
      </c>
      <c r="K154" s="69">
        <v>2.6696000000000001E-2</v>
      </c>
      <c r="L154" s="69">
        <v>0.24986900000000001</v>
      </c>
      <c r="M154" s="69">
        <v>3.6132999999999998E-2</v>
      </c>
      <c r="N154" s="69">
        <v>1.7996000000000002E-2</v>
      </c>
      <c r="O154" s="69">
        <v>0.15939700000000001</v>
      </c>
      <c r="P154" s="69">
        <v>99.290899999999993</v>
      </c>
      <c r="Q154" s="69">
        <f t="shared" si="8"/>
        <v>82.424222948122207</v>
      </c>
      <c r="U154">
        <v>36</v>
      </c>
      <c r="V154" t="s">
        <v>1240</v>
      </c>
      <c r="W154" s="26">
        <v>44691</v>
      </c>
      <c r="X154" s="69">
        <v>16.522500000000001</v>
      </c>
      <c r="Y154" s="69">
        <v>39.394500000000001</v>
      </c>
      <c r="Z154" s="69">
        <v>43.973100000000002</v>
      </c>
      <c r="AA154" s="69">
        <v>1.078E-3</v>
      </c>
      <c r="AB154" s="69">
        <v>2.1401E-2</v>
      </c>
      <c r="AC154" s="69">
        <v>0.31084000000000001</v>
      </c>
      <c r="AD154" s="69">
        <v>4.7499999999999999E-3</v>
      </c>
      <c r="AE154" s="69">
        <v>-2.7699999999999999E-3</v>
      </c>
      <c r="AF154" s="69" t="s">
        <v>16</v>
      </c>
      <c r="AG154" s="69">
        <v>100.214</v>
      </c>
    </row>
    <row r="155" spans="2:33" x14ac:dyDescent="0.2">
      <c r="B155" t="s">
        <v>905</v>
      </c>
      <c r="C155" s="69">
        <v>12</v>
      </c>
      <c r="D155" s="42" t="s">
        <v>893</v>
      </c>
      <c r="E155" s="25">
        <v>44663</v>
      </c>
      <c r="F155" s="45" t="s">
        <v>355</v>
      </c>
      <c r="G155" s="69">
        <v>8.9764900000000001</v>
      </c>
      <c r="H155" s="69">
        <v>43.607999999999997</v>
      </c>
      <c r="I155" s="69">
        <v>10.795500000000001</v>
      </c>
      <c r="J155" s="69">
        <v>21.8931</v>
      </c>
      <c r="K155" s="69">
        <v>4.2370000000000003E-3</v>
      </c>
      <c r="L155" s="69">
        <v>0.16755100000000001</v>
      </c>
      <c r="M155" s="69">
        <v>4.8757099999999998</v>
      </c>
      <c r="N155" s="69">
        <v>7.8299099999999999</v>
      </c>
      <c r="O155" s="69">
        <v>5.7140000000000003E-3</v>
      </c>
      <c r="P155" s="69">
        <v>98.156199999999998</v>
      </c>
      <c r="Q155" s="69">
        <f t="shared" si="8"/>
        <v>68.195040096131734</v>
      </c>
      <c r="U155">
        <v>60</v>
      </c>
      <c r="V155" t="s">
        <v>1241</v>
      </c>
      <c r="W155" s="26">
        <v>44656</v>
      </c>
      <c r="X155" s="69">
        <v>16.672599999999999</v>
      </c>
      <c r="Y155" s="69">
        <v>39.574300000000001</v>
      </c>
      <c r="Z155" s="69">
        <v>43.939799999999998</v>
      </c>
      <c r="AA155" s="69">
        <v>5.0000000000000001E-4</v>
      </c>
      <c r="AB155" s="69">
        <v>1.5225000000000001E-2</v>
      </c>
      <c r="AC155" s="69">
        <v>0.31905699999999998</v>
      </c>
      <c r="AD155" s="69">
        <v>3.284E-3</v>
      </c>
      <c r="AE155" s="69" t="s">
        <v>16</v>
      </c>
      <c r="AF155" s="69">
        <v>4.9700000000000005E-4</v>
      </c>
      <c r="AG155" s="69">
        <v>100.518</v>
      </c>
    </row>
    <row r="156" spans="2:33" x14ac:dyDescent="0.2">
      <c r="B156" t="s">
        <v>906</v>
      </c>
      <c r="C156" s="69">
        <v>12</v>
      </c>
      <c r="D156" s="42" t="s">
        <v>893</v>
      </c>
      <c r="E156" s="25">
        <v>44663</v>
      </c>
      <c r="F156" s="45" t="s">
        <v>355</v>
      </c>
      <c r="G156" s="69">
        <v>16.872399999999999</v>
      </c>
      <c r="H156" s="69">
        <v>39.371000000000002</v>
      </c>
      <c r="I156" s="69">
        <v>43.331400000000002</v>
      </c>
      <c r="J156" s="69">
        <v>0.31784400000000002</v>
      </c>
      <c r="K156" s="69">
        <v>2.6085000000000001E-2</v>
      </c>
      <c r="L156" s="69">
        <v>0.27067799999999997</v>
      </c>
      <c r="M156" s="69">
        <v>5.1541999999999998E-2</v>
      </c>
      <c r="N156" s="69">
        <v>1.5214E-2</v>
      </c>
      <c r="O156" s="69">
        <v>0.14929999999999999</v>
      </c>
      <c r="P156" s="69">
        <v>100.405</v>
      </c>
      <c r="Q156" s="69">
        <f t="shared" si="8"/>
        <v>82.074859666224569</v>
      </c>
      <c r="U156">
        <v>61</v>
      </c>
      <c r="V156" t="s">
        <v>1241</v>
      </c>
      <c r="W156" s="26">
        <v>44656</v>
      </c>
      <c r="X156" s="69">
        <v>16.578499999999998</v>
      </c>
      <c r="Y156" s="69">
        <v>39.579000000000001</v>
      </c>
      <c r="Z156" s="69">
        <v>44.049500000000002</v>
      </c>
      <c r="AA156" s="69">
        <v>2.1930000000000001E-3</v>
      </c>
      <c r="AB156" s="69">
        <v>2.9256000000000001E-2</v>
      </c>
      <c r="AC156" s="69">
        <v>0.31487999999999999</v>
      </c>
      <c r="AD156" s="69">
        <v>1.132E-3</v>
      </c>
      <c r="AE156" s="69" t="s">
        <v>16</v>
      </c>
      <c r="AF156" s="69">
        <v>-5.1999999999999995E-4</v>
      </c>
      <c r="AG156" s="69">
        <v>100.54600000000001</v>
      </c>
    </row>
    <row r="157" spans="2:33" x14ac:dyDescent="0.2">
      <c r="B157" t="s">
        <v>907</v>
      </c>
      <c r="C157" s="69">
        <v>12</v>
      </c>
      <c r="D157" s="42" t="s">
        <v>893</v>
      </c>
      <c r="E157" s="25">
        <v>44663</v>
      </c>
      <c r="F157" s="45" t="s">
        <v>355</v>
      </c>
      <c r="G157" s="69">
        <v>18.623799999999999</v>
      </c>
      <c r="H157" s="69">
        <v>38.780700000000003</v>
      </c>
      <c r="I157" s="69">
        <v>41.339500000000001</v>
      </c>
      <c r="J157" s="69">
        <v>0.328322</v>
      </c>
      <c r="K157" s="69">
        <v>4.8799999999999998E-3</v>
      </c>
      <c r="L157" s="69">
        <v>0.319214</v>
      </c>
      <c r="M157" s="69">
        <v>2.9456E-2</v>
      </c>
      <c r="N157" s="69">
        <v>1.6487000000000002E-2</v>
      </c>
      <c r="O157" s="69">
        <v>0.10738</v>
      </c>
      <c r="P157" s="69">
        <v>99.549700000000001</v>
      </c>
      <c r="Q157" s="69">
        <f t="shared" si="8"/>
        <v>79.828458194240213</v>
      </c>
      <c r="U157">
        <v>62</v>
      </c>
      <c r="V157" t="s">
        <v>1241</v>
      </c>
      <c r="W157" s="26">
        <v>44656</v>
      </c>
      <c r="X157" s="69">
        <v>16.595099999999999</v>
      </c>
      <c r="Y157" s="69">
        <v>39.589199999999998</v>
      </c>
      <c r="Z157" s="69">
        <v>44.065600000000003</v>
      </c>
      <c r="AA157" s="69">
        <v>1.4159999999999999E-3</v>
      </c>
      <c r="AB157" s="69">
        <v>2.6712E-2</v>
      </c>
      <c r="AC157" s="69">
        <v>0.30732300000000001</v>
      </c>
      <c r="AD157" s="69">
        <v>5.6599999999999999E-4</v>
      </c>
      <c r="AE157" s="69" t="s">
        <v>16</v>
      </c>
      <c r="AF157" s="69">
        <v>-6.4000000000000005E-4</v>
      </c>
      <c r="AG157" s="69">
        <v>100.57899999999999</v>
      </c>
    </row>
    <row r="158" spans="2:33" x14ac:dyDescent="0.2">
      <c r="B158" t="s">
        <v>908</v>
      </c>
      <c r="C158" s="69">
        <v>12</v>
      </c>
      <c r="D158" s="42" t="s">
        <v>893</v>
      </c>
      <c r="E158" s="25">
        <v>44663</v>
      </c>
      <c r="F158" s="45" t="s">
        <v>355</v>
      </c>
      <c r="G158" s="69">
        <v>19.1828</v>
      </c>
      <c r="H158" s="69">
        <v>38.896500000000003</v>
      </c>
      <c r="I158" s="69">
        <v>40.811300000000003</v>
      </c>
      <c r="J158" s="69">
        <v>0.32473200000000002</v>
      </c>
      <c r="K158" s="71" t="s">
        <v>16</v>
      </c>
      <c r="L158" s="69">
        <v>0.33171400000000001</v>
      </c>
      <c r="M158" s="69">
        <v>5.1407000000000001E-2</v>
      </c>
      <c r="N158" s="69">
        <v>1.1617000000000001E-2</v>
      </c>
      <c r="O158" s="69">
        <v>9.6592999999999998E-2</v>
      </c>
      <c r="P158" s="69">
        <v>99.697500000000005</v>
      </c>
      <c r="Q158" s="69">
        <f t="shared" si="8"/>
        <v>79.136518399381046</v>
      </c>
      <c r="U158">
        <v>60</v>
      </c>
      <c r="V158" t="s">
        <v>1241</v>
      </c>
      <c r="W158" s="26">
        <v>44663</v>
      </c>
      <c r="X158" s="69">
        <v>16.5366</v>
      </c>
      <c r="Y158" s="69">
        <v>39.667200000000001</v>
      </c>
      <c r="Z158" s="69">
        <v>44.170999999999999</v>
      </c>
      <c r="AA158" s="69">
        <v>-8.5999999999999998E-4</v>
      </c>
      <c r="AB158" s="69">
        <v>3.8189000000000001E-2</v>
      </c>
      <c r="AC158" s="69">
        <v>0.31985799999999998</v>
      </c>
      <c r="AD158" s="69">
        <v>-4.5300000000000002E-3</v>
      </c>
      <c r="AE158" s="69" t="s">
        <v>16</v>
      </c>
      <c r="AF158" s="69">
        <v>9.8999999999999994E-5</v>
      </c>
      <c r="AG158" s="69">
        <v>100.72199999999999</v>
      </c>
    </row>
    <row r="159" spans="2:33" x14ac:dyDescent="0.2">
      <c r="B159" t="s">
        <v>909</v>
      </c>
      <c r="C159" s="69">
        <v>12</v>
      </c>
      <c r="D159" s="42" t="s">
        <v>893</v>
      </c>
      <c r="E159" s="25">
        <v>44663</v>
      </c>
      <c r="F159" s="45" t="s">
        <v>355</v>
      </c>
      <c r="G159" s="69">
        <v>16.950800000000001</v>
      </c>
      <c r="H159" s="69">
        <v>39.005400000000002</v>
      </c>
      <c r="I159" s="69">
        <v>42.768000000000001</v>
      </c>
      <c r="J159" s="69">
        <v>0.29120299999999999</v>
      </c>
      <c r="K159" s="69">
        <v>1.6891E-2</v>
      </c>
      <c r="L159" s="69">
        <v>0.26142500000000002</v>
      </c>
      <c r="M159" s="69">
        <v>3.3673000000000002E-2</v>
      </c>
      <c r="N159" s="69">
        <v>2.0497999999999999E-2</v>
      </c>
      <c r="O159" s="69">
        <v>0.18096799999999999</v>
      </c>
      <c r="P159" s="69">
        <v>99.528899999999993</v>
      </c>
      <c r="Q159" s="69">
        <f t="shared" si="8"/>
        <v>81.812630551851925</v>
      </c>
      <c r="U159">
        <v>61</v>
      </c>
      <c r="V159" t="s">
        <v>1241</v>
      </c>
      <c r="W159" s="26">
        <v>44663</v>
      </c>
      <c r="X159" s="69">
        <v>16.53</v>
      </c>
      <c r="Y159" s="69">
        <v>39.620899999999999</v>
      </c>
      <c r="Z159" s="69">
        <v>44.186900000000001</v>
      </c>
      <c r="AA159" s="69">
        <v>2.5170000000000001E-3</v>
      </c>
      <c r="AB159" s="69">
        <v>2.4781000000000001E-2</v>
      </c>
      <c r="AC159" s="69">
        <v>0.30239199999999999</v>
      </c>
      <c r="AD159" s="69">
        <v>1.1136E-2</v>
      </c>
      <c r="AE159" s="69" t="s">
        <v>16</v>
      </c>
      <c r="AF159" s="69">
        <v>1.7329999999999999E-3</v>
      </c>
      <c r="AG159" s="69">
        <v>100.67100000000001</v>
      </c>
    </row>
    <row r="160" spans="2:33" x14ac:dyDescent="0.2">
      <c r="B160" t="s">
        <v>910</v>
      </c>
      <c r="C160" s="69">
        <v>12</v>
      </c>
      <c r="D160" s="42" t="s">
        <v>893</v>
      </c>
      <c r="E160" s="25">
        <v>44663</v>
      </c>
      <c r="F160" s="45" t="s">
        <v>355</v>
      </c>
      <c r="G160" s="69">
        <v>16.805599999999998</v>
      </c>
      <c r="H160" s="69">
        <v>39.072200000000002</v>
      </c>
      <c r="I160" s="69">
        <v>42.632199999999997</v>
      </c>
      <c r="J160" s="69">
        <v>0.311469</v>
      </c>
      <c r="K160" s="69">
        <v>1.9965E-2</v>
      </c>
      <c r="L160" s="69">
        <v>0.25603999999999999</v>
      </c>
      <c r="M160" s="69">
        <v>2.3370999999999999E-2</v>
      </c>
      <c r="N160" s="69">
        <v>1.5644000000000002E-2</v>
      </c>
      <c r="O160" s="69">
        <v>0.16170100000000001</v>
      </c>
      <c r="P160" s="69">
        <v>99.298199999999994</v>
      </c>
      <c r="Q160" s="69">
        <f t="shared" si="8"/>
        <v>81.893176492259471</v>
      </c>
      <c r="U160">
        <v>62</v>
      </c>
      <c r="V160" t="s">
        <v>1241</v>
      </c>
      <c r="W160" s="26">
        <v>44663</v>
      </c>
      <c r="X160" s="69">
        <v>16.558</v>
      </c>
      <c r="Y160" s="69">
        <v>39.620699999999999</v>
      </c>
      <c r="Z160" s="69">
        <v>44.073</v>
      </c>
      <c r="AA160" s="69">
        <v>3.8080000000000002E-3</v>
      </c>
      <c r="AB160" s="69">
        <v>3.4107999999999999E-2</v>
      </c>
      <c r="AC160" s="69">
        <v>0.31475999999999998</v>
      </c>
      <c r="AD160" s="69">
        <v>1.0566000000000001E-2</v>
      </c>
      <c r="AE160" s="69" t="s">
        <v>16</v>
      </c>
      <c r="AF160" s="69">
        <v>-1.01E-3</v>
      </c>
      <c r="AG160" s="69">
        <v>100.602</v>
      </c>
    </row>
    <row r="161" spans="2:33" x14ac:dyDescent="0.2">
      <c r="B161" t="s">
        <v>911</v>
      </c>
      <c r="C161" s="69">
        <v>12</v>
      </c>
      <c r="D161" s="42" t="s">
        <v>893</v>
      </c>
      <c r="E161" s="25">
        <v>44663</v>
      </c>
      <c r="F161" s="45" t="s">
        <v>355</v>
      </c>
      <c r="G161" s="69">
        <v>16.934699999999999</v>
      </c>
      <c r="H161" s="69">
        <v>38.884099999999997</v>
      </c>
      <c r="I161" s="69">
        <v>42.764099999999999</v>
      </c>
      <c r="J161" s="69">
        <v>0.32807399999999998</v>
      </c>
      <c r="K161" s="69">
        <v>2.4837999999999999E-2</v>
      </c>
      <c r="L161" s="69">
        <v>0.28203099999999998</v>
      </c>
      <c r="M161" s="69">
        <v>3.5491000000000002E-2</v>
      </c>
      <c r="N161" s="69">
        <v>1.7624999999999998E-2</v>
      </c>
      <c r="O161" s="69">
        <v>0.150144</v>
      </c>
      <c r="P161" s="69">
        <v>99.421099999999996</v>
      </c>
      <c r="Q161" s="69">
        <f t="shared" si="8"/>
        <v>81.825409575463738</v>
      </c>
      <c r="U161">
        <v>69</v>
      </c>
      <c r="V161" t="s">
        <v>1241</v>
      </c>
      <c r="W161" s="26">
        <v>44691</v>
      </c>
      <c r="X161" s="69">
        <v>16.534300000000002</v>
      </c>
      <c r="Y161" s="69">
        <v>39.678800000000003</v>
      </c>
      <c r="Z161" s="69">
        <v>44.2072</v>
      </c>
      <c r="AA161" s="69">
        <v>4.5279999999999999E-3</v>
      </c>
      <c r="AB161" s="69">
        <v>4.4364000000000001E-2</v>
      </c>
      <c r="AC161" s="69">
        <v>0.31645499999999999</v>
      </c>
      <c r="AD161" s="69">
        <v>3.9649999999999998E-3</v>
      </c>
      <c r="AE161" s="69" t="s">
        <v>16</v>
      </c>
      <c r="AF161" s="69">
        <v>-2.98E-3</v>
      </c>
      <c r="AG161" s="69">
        <v>100.774</v>
      </c>
    </row>
    <row r="162" spans="2:33" x14ac:dyDescent="0.2">
      <c r="B162" t="s">
        <v>912</v>
      </c>
      <c r="C162" s="69">
        <v>12</v>
      </c>
      <c r="D162" s="42" t="s">
        <v>893</v>
      </c>
      <c r="E162" s="25">
        <v>44663</v>
      </c>
      <c r="F162" s="45" t="s">
        <v>355</v>
      </c>
      <c r="G162" s="69">
        <v>16.826799999999999</v>
      </c>
      <c r="H162" s="69">
        <v>39.112400000000001</v>
      </c>
      <c r="I162" s="69">
        <v>42.804200000000002</v>
      </c>
      <c r="J162" s="69">
        <v>0.320326</v>
      </c>
      <c r="K162" s="69">
        <v>2.8140999999999999E-2</v>
      </c>
      <c r="L162" s="69">
        <v>0.25585000000000002</v>
      </c>
      <c r="M162" s="69">
        <v>3.9607000000000003E-2</v>
      </c>
      <c r="N162" s="69">
        <v>1.3481E-2</v>
      </c>
      <c r="O162" s="69">
        <v>0.15759000000000001</v>
      </c>
      <c r="P162" s="69">
        <v>99.558400000000006</v>
      </c>
      <c r="Q162" s="69">
        <f t="shared" si="8"/>
        <v>81.934150868282956</v>
      </c>
      <c r="U162">
        <v>70</v>
      </c>
      <c r="V162" t="s">
        <v>1241</v>
      </c>
      <c r="W162" s="26">
        <v>44691</v>
      </c>
      <c r="X162" s="69">
        <v>16.548200000000001</v>
      </c>
      <c r="Y162" s="69">
        <v>39.591299999999997</v>
      </c>
      <c r="Z162" s="69">
        <v>44.1</v>
      </c>
      <c r="AA162" s="69">
        <v>5.5690000000000002E-3</v>
      </c>
      <c r="AB162" s="69">
        <v>2.5252E-2</v>
      </c>
      <c r="AC162" s="69">
        <v>0.321662</v>
      </c>
      <c r="AD162" s="69">
        <v>7.9299999999999998E-4</v>
      </c>
      <c r="AE162" s="69" t="s">
        <v>16</v>
      </c>
      <c r="AF162" s="69">
        <v>-1.3799999999999999E-3</v>
      </c>
      <c r="AG162" s="69">
        <v>100.581</v>
      </c>
    </row>
    <row r="163" spans="2:33" x14ac:dyDescent="0.2">
      <c r="B163" t="s">
        <v>913</v>
      </c>
      <c r="C163" s="69">
        <v>12</v>
      </c>
      <c r="D163" s="42" t="s">
        <v>893</v>
      </c>
      <c r="E163" s="25">
        <v>44663</v>
      </c>
      <c r="F163" s="45" t="s">
        <v>355</v>
      </c>
      <c r="G163" s="69">
        <v>17.584599999999998</v>
      </c>
      <c r="H163" s="69">
        <v>38.917999999999999</v>
      </c>
      <c r="I163" s="69">
        <v>41.887999999999998</v>
      </c>
      <c r="J163" s="69">
        <v>0.331675</v>
      </c>
      <c r="K163" s="69">
        <v>2.334E-2</v>
      </c>
      <c r="L163" s="69">
        <v>0.28359600000000001</v>
      </c>
      <c r="M163" s="69">
        <v>4.1574E-2</v>
      </c>
      <c r="N163" s="69">
        <v>2.6145999999999999E-2</v>
      </c>
      <c r="O163" s="69">
        <v>0.134074</v>
      </c>
      <c r="P163" s="69">
        <v>99.230999999999995</v>
      </c>
      <c r="Q163" s="69">
        <f t="shared" si="8"/>
        <v>80.941369479095229</v>
      </c>
      <c r="U163">
        <v>71</v>
      </c>
      <c r="V163" t="s">
        <v>1241</v>
      </c>
      <c r="W163" s="26">
        <v>44691</v>
      </c>
      <c r="X163" s="69">
        <v>16.555599999999998</v>
      </c>
      <c r="Y163" s="69">
        <v>39.722200000000001</v>
      </c>
      <c r="Z163" s="69">
        <v>44.169800000000002</v>
      </c>
      <c r="AA163" s="69">
        <v>3.46E-3</v>
      </c>
      <c r="AB163" s="69">
        <v>4.4367999999999998E-2</v>
      </c>
      <c r="AC163" s="69">
        <v>0.32044899999999998</v>
      </c>
      <c r="AD163" s="69">
        <v>-2.0400000000000001E-3</v>
      </c>
      <c r="AE163" s="69">
        <v>-2.8400000000000001E-3</v>
      </c>
      <c r="AF163" s="69">
        <v>-2.63E-3</v>
      </c>
      <c r="AG163" s="69">
        <v>100.80800000000001</v>
      </c>
    </row>
    <row r="164" spans="2:33" x14ac:dyDescent="0.2">
      <c r="B164" t="s">
        <v>914</v>
      </c>
      <c r="C164" s="69">
        <v>13</v>
      </c>
      <c r="D164" s="42" t="s">
        <v>915</v>
      </c>
      <c r="E164" s="25">
        <v>44656</v>
      </c>
      <c r="F164" s="45" t="s">
        <v>98</v>
      </c>
      <c r="G164" s="69">
        <v>19.092300000000002</v>
      </c>
      <c r="H164" s="69">
        <v>38.780799999999999</v>
      </c>
      <c r="I164" s="69">
        <v>41.478099999999998</v>
      </c>
      <c r="J164" s="69">
        <v>0.26355299999999998</v>
      </c>
      <c r="K164" s="69">
        <v>1.3749999999999999E-3</v>
      </c>
      <c r="L164" s="69">
        <v>0.29023599999999999</v>
      </c>
      <c r="M164" s="69">
        <v>2.9013000000000001E-2</v>
      </c>
      <c r="N164" s="69">
        <v>2.0218E-2</v>
      </c>
      <c r="O164" s="69">
        <v>0.12859799999999999</v>
      </c>
      <c r="P164" s="69">
        <v>100.084</v>
      </c>
      <c r="Q164" s="69">
        <f t="shared" si="8"/>
        <v>79.480068676537698</v>
      </c>
      <c r="U164">
        <v>88</v>
      </c>
      <c r="V164" t="s">
        <v>1242</v>
      </c>
      <c r="W164" s="26">
        <v>44656</v>
      </c>
      <c r="X164" s="69">
        <v>16.561800000000002</v>
      </c>
      <c r="Y164" s="69">
        <v>39.510300000000001</v>
      </c>
      <c r="Z164" s="69">
        <v>43.874099999999999</v>
      </c>
      <c r="AA164" s="69">
        <v>4.4590000000000003E-3</v>
      </c>
      <c r="AB164" s="69">
        <v>2.0237000000000002E-2</v>
      </c>
      <c r="AC164" s="69">
        <v>0.31118299999999999</v>
      </c>
      <c r="AD164" s="69">
        <v>3.4000000000000002E-4</v>
      </c>
      <c r="AE164" s="69">
        <v>-2.1199999999999999E-3</v>
      </c>
      <c r="AF164" s="69">
        <v>-1.49E-3</v>
      </c>
      <c r="AG164" s="69">
        <v>100.279</v>
      </c>
    </row>
    <row r="165" spans="2:33" x14ac:dyDescent="0.2">
      <c r="B165" t="s">
        <v>916</v>
      </c>
      <c r="C165" s="69">
        <v>13</v>
      </c>
      <c r="D165" s="42" t="s">
        <v>915</v>
      </c>
      <c r="E165" s="25">
        <v>44656</v>
      </c>
      <c r="F165" s="45" t="s">
        <v>98</v>
      </c>
      <c r="G165" s="69">
        <v>16.0793</v>
      </c>
      <c r="H165" s="69">
        <v>39.428699999999999</v>
      </c>
      <c r="I165" s="69">
        <v>43.601700000000001</v>
      </c>
      <c r="J165" s="69">
        <v>0.31697999999999998</v>
      </c>
      <c r="K165" s="69">
        <v>4.3883999999999999E-2</v>
      </c>
      <c r="L165" s="69">
        <v>0.234429</v>
      </c>
      <c r="M165" s="69">
        <v>2.7425000000000001E-2</v>
      </c>
      <c r="N165" s="69">
        <v>2.0893999999999999E-2</v>
      </c>
      <c r="O165" s="69">
        <v>0.16462299999999999</v>
      </c>
      <c r="P165" s="69">
        <v>99.917900000000003</v>
      </c>
      <c r="Q165" s="69">
        <f t="shared" si="8"/>
        <v>82.860781533840594</v>
      </c>
      <c r="U165">
        <v>89</v>
      </c>
      <c r="V165" t="s">
        <v>1242</v>
      </c>
      <c r="W165" s="26">
        <v>44656</v>
      </c>
      <c r="X165" s="69">
        <v>16.4786</v>
      </c>
      <c r="Y165" s="69">
        <v>39.607199999999999</v>
      </c>
      <c r="Z165" s="69">
        <v>44.000100000000003</v>
      </c>
      <c r="AA165" s="69">
        <v>2.8670000000000002E-3</v>
      </c>
      <c r="AB165" s="69">
        <v>2.6120000000000001E-2</v>
      </c>
      <c r="AC165" s="69">
        <v>0.32029299999999999</v>
      </c>
      <c r="AD165" s="69">
        <v>-1.1E-4</v>
      </c>
      <c r="AE165" s="69" t="s">
        <v>16</v>
      </c>
      <c r="AF165" s="69">
        <v>-4.2700000000000004E-3</v>
      </c>
      <c r="AG165" s="69">
        <v>100.416</v>
      </c>
    </row>
    <row r="166" spans="2:33" x14ac:dyDescent="0.2">
      <c r="B166" t="s">
        <v>917</v>
      </c>
      <c r="C166" s="69">
        <v>13</v>
      </c>
      <c r="D166" s="42" t="s">
        <v>915</v>
      </c>
      <c r="E166" s="25">
        <v>44656</v>
      </c>
      <c r="F166" s="45" t="s">
        <v>98</v>
      </c>
      <c r="G166" s="69">
        <v>19.2684</v>
      </c>
      <c r="H166" s="69">
        <v>38.938600000000001</v>
      </c>
      <c r="I166" s="69">
        <v>41.213000000000001</v>
      </c>
      <c r="J166" s="69">
        <v>0.26185999999999998</v>
      </c>
      <c r="K166" s="69">
        <v>1.3114000000000001E-2</v>
      </c>
      <c r="L166" s="69">
        <v>0.28727799999999998</v>
      </c>
      <c r="M166" s="69">
        <v>2.9139000000000002E-2</v>
      </c>
      <c r="N166" s="69">
        <v>1.8308000000000001E-2</v>
      </c>
      <c r="O166" s="69">
        <v>0.104447</v>
      </c>
      <c r="P166" s="69">
        <v>100.134</v>
      </c>
      <c r="Q166" s="69">
        <f t="shared" si="8"/>
        <v>79.224586397939291</v>
      </c>
      <c r="U166">
        <v>90</v>
      </c>
      <c r="V166" t="s">
        <v>1242</v>
      </c>
      <c r="W166" s="26">
        <v>44656</v>
      </c>
      <c r="X166" s="69">
        <v>16.602</v>
      </c>
      <c r="Y166" s="69">
        <v>39.671500000000002</v>
      </c>
      <c r="Z166" s="69">
        <v>44.209400000000002</v>
      </c>
      <c r="AA166" s="69">
        <v>5.4390000000000003E-3</v>
      </c>
      <c r="AB166" s="69">
        <v>4.4713999999999997E-2</v>
      </c>
      <c r="AC166" s="69">
        <v>0.31428800000000001</v>
      </c>
      <c r="AD166" s="69">
        <v>6.8000000000000005E-4</v>
      </c>
      <c r="AE166" s="69" t="s">
        <v>16</v>
      </c>
      <c r="AF166" s="69" t="s">
        <v>16</v>
      </c>
      <c r="AG166" s="69">
        <v>100.834</v>
      </c>
    </row>
    <row r="167" spans="2:33" x14ac:dyDescent="0.2">
      <c r="B167" t="s">
        <v>918</v>
      </c>
      <c r="C167" s="69">
        <v>13</v>
      </c>
      <c r="D167" s="42" t="s">
        <v>915</v>
      </c>
      <c r="E167" s="25">
        <v>44656</v>
      </c>
      <c r="F167" s="45" t="s">
        <v>98</v>
      </c>
      <c r="G167" s="69">
        <v>15.8011</v>
      </c>
      <c r="H167" s="69">
        <v>39.6098</v>
      </c>
      <c r="I167" s="69">
        <v>43.662599999999998</v>
      </c>
      <c r="J167" s="69">
        <v>0.26194099999999998</v>
      </c>
      <c r="K167" s="69">
        <v>3.0467999999999999E-2</v>
      </c>
      <c r="L167" s="69">
        <v>0.21543399999999999</v>
      </c>
      <c r="M167" s="69">
        <v>2.5406000000000001E-2</v>
      </c>
      <c r="N167" s="69">
        <v>3.1414999999999998E-2</v>
      </c>
      <c r="O167" s="69">
        <v>0.18764600000000001</v>
      </c>
      <c r="P167" s="69">
        <v>99.825800000000001</v>
      </c>
      <c r="Q167" s="69">
        <f t="shared" si="8"/>
        <v>83.126812590719794</v>
      </c>
      <c r="U167">
        <v>86</v>
      </c>
      <c r="V167" t="s">
        <v>1242</v>
      </c>
      <c r="W167" s="26">
        <v>44658</v>
      </c>
      <c r="X167" s="69">
        <v>16.444700000000001</v>
      </c>
      <c r="Y167" s="69">
        <v>39.618600000000001</v>
      </c>
      <c r="Z167" s="69">
        <v>44.190399999999997</v>
      </c>
      <c r="AA167" s="69">
        <v>5.8209999999999998E-3</v>
      </c>
      <c r="AB167" s="69">
        <v>2.3442999999999999E-2</v>
      </c>
      <c r="AC167" s="69">
        <v>0.32102999999999998</v>
      </c>
      <c r="AD167" s="69">
        <v>5.94E-3</v>
      </c>
      <c r="AE167" s="69" t="s">
        <v>16</v>
      </c>
      <c r="AF167" s="69" t="s">
        <v>16</v>
      </c>
      <c r="AG167" s="69">
        <v>100.59</v>
      </c>
    </row>
    <row r="168" spans="2:33" x14ac:dyDescent="0.2">
      <c r="B168" t="s">
        <v>919</v>
      </c>
      <c r="C168" s="69">
        <v>13</v>
      </c>
      <c r="D168" s="42" t="s">
        <v>915</v>
      </c>
      <c r="E168" s="25">
        <v>44656</v>
      </c>
      <c r="F168" s="45" t="s">
        <v>98</v>
      </c>
      <c r="G168" s="69">
        <v>17.785799999999998</v>
      </c>
      <c r="H168" s="69">
        <v>39.349200000000003</v>
      </c>
      <c r="I168" s="69">
        <v>41.868400000000001</v>
      </c>
      <c r="J168" s="69">
        <v>0.26860099999999998</v>
      </c>
      <c r="K168" s="69">
        <v>5.6020000000000002E-3</v>
      </c>
      <c r="L168" s="69">
        <v>0.24548500000000001</v>
      </c>
      <c r="M168" s="69">
        <v>3.3175999999999997E-2</v>
      </c>
      <c r="N168" s="69">
        <v>2.9097999999999999E-2</v>
      </c>
      <c r="O168" s="69">
        <v>0.144455</v>
      </c>
      <c r="P168" s="69">
        <v>99.729900000000001</v>
      </c>
      <c r="Q168" s="69">
        <f t="shared" si="8"/>
        <v>80.757976454241387</v>
      </c>
      <c r="U168">
        <v>87</v>
      </c>
      <c r="V168" t="s">
        <v>1242</v>
      </c>
      <c r="W168" s="26">
        <v>44658</v>
      </c>
      <c r="X168" s="69">
        <v>16.447099999999999</v>
      </c>
      <c r="Y168" s="69">
        <v>39.575200000000002</v>
      </c>
      <c r="Z168" s="69">
        <v>44.051900000000003</v>
      </c>
      <c r="AA168" s="69">
        <v>2.65E-3</v>
      </c>
      <c r="AB168" s="69">
        <v>3.1108E-2</v>
      </c>
      <c r="AC168" s="69">
        <v>0.30212600000000001</v>
      </c>
      <c r="AD168" s="69">
        <v>3.9979999999999998E-3</v>
      </c>
      <c r="AE168" s="69" t="s">
        <v>16</v>
      </c>
      <c r="AF168" s="69">
        <v>-2.99E-3</v>
      </c>
      <c r="AG168" s="69">
        <v>100.402</v>
      </c>
    </row>
    <row r="169" spans="2:33" x14ac:dyDescent="0.2">
      <c r="B169" t="s">
        <v>920</v>
      </c>
      <c r="C169" s="69">
        <v>13</v>
      </c>
      <c r="D169" s="42" t="s">
        <v>915</v>
      </c>
      <c r="E169" s="25">
        <v>44656</v>
      </c>
      <c r="F169" s="45" t="s">
        <v>98</v>
      </c>
      <c r="G169" s="69">
        <v>18.39</v>
      </c>
      <c r="H169" s="69">
        <v>39.245699999999999</v>
      </c>
      <c r="I169" s="69">
        <v>41.438400000000001</v>
      </c>
      <c r="J169" s="69">
        <v>0.26502199999999998</v>
      </c>
      <c r="K169" s="69">
        <v>1.0838E-2</v>
      </c>
      <c r="L169" s="69">
        <v>0.25156400000000001</v>
      </c>
      <c r="M169" s="69">
        <v>1.9715E-2</v>
      </c>
      <c r="N169" s="69">
        <v>2.5166999999999998E-2</v>
      </c>
      <c r="O169" s="69">
        <v>0.14707500000000001</v>
      </c>
      <c r="P169" s="69">
        <v>99.793400000000005</v>
      </c>
      <c r="Q169" s="69">
        <f t="shared" si="8"/>
        <v>80.069281471775938</v>
      </c>
      <c r="U169">
        <v>88</v>
      </c>
      <c r="V169" t="s">
        <v>1242</v>
      </c>
      <c r="W169" s="26">
        <v>44658</v>
      </c>
      <c r="X169" s="69">
        <v>16.4587</v>
      </c>
      <c r="Y169" s="69">
        <v>39.6083</v>
      </c>
      <c r="Z169" s="69">
        <v>44.1128</v>
      </c>
      <c r="AA169" s="69">
        <v>2.7290000000000001E-3</v>
      </c>
      <c r="AB169" s="69">
        <v>3.3513000000000001E-2</v>
      </c>
      <c r="AC169" s="69">
        <v>0.28755900000000001</v>
      </c>
      <c r="AD169" s="69">
        <v>2.856E-3</v>
      </c>
      <c r="AE169" s="69" t="s">
        <v>16</v>
      </c>
      <c r="AF169" s="69">
        <v>-1.5499999999999999E-3</v>
      </c>
      <c r="AG169" s="69">
        <v>100.498</v>
      </c>
    </row>
    <row r="170" spans="2:33" x14ac:dyDescent="0.2">
      <c r="B170" t="s">
        <v>921</v>
      </c>
      <c r="C170" s="69">
        <v>13</v>
      </c>
      <c r="D170" s="42" t="s">
        <v>915</v>
      </c>
      <c r="E170" s="25">
        <v>44656</v>
      </c>
      <c r="F170" s="45" t="s">
        <v>98</v>
      </c>
      <c r="G170" s="69">
        <v>17.9755</v>
      </c>
      <c r="H170" s="69">
        <v>39.280999999999999</v>
      </c>
      <c r="I170" s="69">
        <v>42.0246</v>
      </c>
      <c r="J170" s="69">
        <v>0.27772200000000002</v>
      </c>
      <c r="K170" s="69">
        <v>1.7298999999999998E-2</v>
      </c>
      <c r="L170" s="69">
        <v>0.26236300000000001</v>
      </c>
      <c r="M170" s="69">
        <v>3.3266999999999998E-2</v>
      </c>
      <c r="N170" s="69">
        <v>1.5793000000000001E-2</v>
      </c>
      <c r="O170" s="69">
        <v>0.14529400000000001</v>
      </c>
      <c r="P170" s="69">
        <v>100.033</v>
      </c>
      <c r="Q170" s="69">
        <f t="shared" si="8"/>
        <v>80.65075218646956</v>
      </c>
      <c r="U170">
        <v>88</v>
      </c>
      <c r="V170" t="s">
        <v>1242</v>
      </c>
      <c r="W170" s="26">
        <v>44663</v>
      </c>
      <c r="X170" s="69">
        <v>16.552099999999999</v>
      </c>
      <c r="Y170" s="69">
        <v>39.542999999999999</v>
      </c>
      <c r="Z170" s="69">
        <v>44.115400000000001</v>
      </c>
      <c r="AA170" s="69">
        <v>3.882E-3</v>
      </c>
      <c r="AB170" s="69">
        <v>3.1490999999999998E-2</v>
      </c>
      <c r="AC170" s="69">
        <v>0.308139</v>
      </c>
      <c r="AD170" s="69">
        <v>1.001E-2</v>
      </c>
      <c r="AE170" s="69" t="s">
        <v>16</v>
      </c>
      <c r="AF170" s="69">
        <v>9.9909999999999999E-3</v>
      </c>
      <c r="AG170" s="69">
        <v>100.562</v>
      </c>
    </row>
    <row r="171" spans="2:33" x14ac:dyDescent="0.2">
      <c r="B171" t="s">
        <v>922</v>
      </c>
      <c r="C171" s="69">
        <v>13</v>
      </c>
      <c r="D171" s="42" t="s">
        <v>915</v>
      </c>
      <c r="E171" s="25">
        <v>44656</v>
      </c>
      <c r="F171" s="45" t="s">
        <v>98</v>
      </c>
      <c r="G171" s="69">
        <v>17.580300000000001</v>
      </c>
      <c r="H171" s="69">
        <v>39.1449</v>
      </c>
      <c r="I171" s="69">
        <v>42.414499999999997</v>
      </c>
      <c r="J171" s="69">
        <v>0.25008399999999997</v>
      </c>
      <c r="K171" s="69">
        <v>1.7184000000000001E-2</v>
      </c>
      <c r="L171" s="69">
        <v>0.25142599999999998</v>
      </c>
      <c r="M171" s="69">
        <v>2.9352E-2</v>
      </c>
      <c r="N171" s="69">
        <v>2.8818E-2</v>
      </c>
      <c r="O171" s="69">
        <v>0.15889600000000001</v>
      </c>
      <c r="P171" s="69">
        <v>99.875500000000002</v>
      </c>
      <c r="Q171" s="69">
        <f t="shared" si="8"/>
        <v>81.13705691759084</v>
      </c>
      <c r="U171">
        <v>89</v>
      </c>
      <c r="V171" t="s">
        <v>1242</v>
      </c>
      <c r="W171" s="26">
        <v>44663</v>
      </c>
      <c r="X171" s="69">
        <v>16.630800000000001</v>
      </c>
      <c r="Y171" s="69">
        <v>39.328899999999997</v>
      </c>
      <c r="Z171" s="69">
        <v>44.1509</v>
      </c>
      <c r="AA171" s="69">
        <v>1.6310000000000001E-3</v>
      </c>
      <c r="AB171" s="69">
        <v>2.4518000000000002E-2</v>
      </c>
      <c r="AC171" s="69">
        <v>0.29257100000000003</v>
      </c>
      <c r="AD171" s="69">
        <v>4.8890000000000001E-3</v>
      </c>
      <c r="AE171" s="69" t="s">
        <v>16</v>
      </c>
      <c r="AF171" s="69">
        <v>-3.5E-4</v>
      </c>
      <c r="AG171" s="69">
        <v>100.423</v>
      </c>
    </row>
    <row r="172" spans="2:33" x14ac:dyDescent="0.2">
      <c r="B172" t="s">
        <v>923</v>
      </c>
      <c r="C172" s="69">
        <v>13</v>
      </c>
      <c r="D172" s="42" t="s">
        <v>915</v>
      </c>
      <c r="E172" s="25">
        <v>44656</v>
      </c>
      <c r="F172" s="45" t="s">
        <v>98</v>
      </c>
      <c r="G172" s="69">
        <v>17.804200000000002</v>
      </c>
      <c r="H172" s="69">
        <v>39.198799999999999</v>
      </c>
      <c r="I172" s="69">
        <v>42.194400000000002</v>
      </c>
      <c r="J172" s="69">
        <v>0.26878299999999999</v>
      </c>
      <c r="K172" s="69">
        <v>1.1821999999999999E-2</v>
      </c>
      <c r="L172" s="69">
        <v>0.25263999999999998</v>
      </c>
      <c r="M172" s="69">
        <v>3.5990000000000001E-2</v>
      </c>
      <c r="N172" s="69">
        <v>2.9538999999999999E-2</v>
      </c>
      <c r="O172" s="69">
        <v>0.15478500000000001</v>
      </c>
      <c r="P172" s="69">
        <v>99.950900000000004</v>
      </c>
      <c r="Q172" s="69">
        <f t="shared" si="8"/>
        <v>80.862219118014949</v>
      </c>
      <c r="U172">
        <v>90</v>
      </c>
      <c r="V172" t="s">
        <v>1242</v>
      </c>
      <c r="W172" s="26">
        <v>44663</v>
      </c>
      <c r="X172" s="69">
        <v>16.526299999999999</v>
      </c>
      <c r="Y172" s="69">
        <v>39.577199999999998</v>
      </c>
      <c r="Z172" s="69">
        <v>44.238500000000002</v>
      </c>
      <c r="AA172" s="69">
        <v>4.568E-3</v>
      </c>
      <c r="AB172" s="69">
        <v>3.3668999999999998E-2</v>
      </c>
      <c r="AC172" s="69">
        <v>0.31075000000000003</v>
      </c>
      <c r="AD172" s="69">
        <v>6.3689999999999997E-3</v>
      </c>
      <c r="AE172" s="69" t="s">
        <v>16</v>
      </c>
      <c r="AF172" s="69">
        <v>1.2087000000000001E-2</v>
      </c>
      <c r="AG172" s="69">
        <v>100.699</v>
      </c>
    </row>
    <row r="173" spans="2:33" x14ac:dyDescent="0.2">
      <c r="B173" t="s">
        <v>924</v>
      </c>
      <c r="C173" s="69">
        <v>13</v>
      </c>
      <c r="D173" s="42" t="s">
        <v>915</v>
      </c>
      <c r="E173" s="25">
        <v>44656</v>
      </c>
      <c r="F173" s="45" t="s">
        <v>98</v>
      </c>
      <c r="G173" s="69">
        <v>17.1692</v>
      </c>
      <c r="H173" s="69">
        <v>39.3474</v>
      </c>
      <c r="I173" s="69">
        <v>42.396700000000003</v>
      </c>
      <c r="J173" s="69">
        <v>0.29503099999999999</v>
      </c>
      <c r="K173" s="69">
        <v>1.2142999999999999E-2</v>
      </c>
      <c r="L173" s="69">
        <v>0.26337899999999997</v>
      </c>
      <c r="M173" s="69">
        <v>2.972E-2</v>
      </c>
      <c r="N173" s="69">
        <v>2.1801999999999998E-2</v>
      </c>
      <c r="O173" s="69">
        <v>0.15438199999999999</v>
      </c>
      <c r="P173" s="69">
        <v>99.689800000000005</v>
      </c>
      <c r="Q173" s="69">
        <f t="shared" si="8"/>
        <v>81.490202196215051</v>
      </c>
      <c r="U173">
        <v>59</v>
      </c>
      <c r="V173" t="s">
        <v>1243</v>
      </c>
      <c r="W173" s="26">
        <v>44658</v>
      </c>
      <c r="X173" s="69">
        <v>16.486000000000001</v>
      </c>
      <c r="Y173" s="69">
        <v>39.535499999999999</v>
      </c>
      <c r="Z173" s="69">
        <v>44.137700000000002</v>
      </c>
      <c r="AA173" s="69">
        <v>4.0020000000000003E-3</v>
      </c>
      <c r="AB173" s="69">
        <v>1.9089999999999999E-2</v>
      </c>
      <c r="AC173" s="69">
        <v>0.31622400000000001</v>
      </c>
      <c r="AD173" s="69">
        <v>4.1079999999999997E-3</v>
      </c>
      <c r="AE173" s="69" t="s">
        <v>16</v>
      </c>
      <c r="AF173" s="69">
        <v>-4.0999999999999999E-4</v>
      </c>
      <c r="AG173" s="69">
        <v>100.492</v>
      </c>
    </row>
    <row r="174" spans="2:33" x14ac:dyDescent="0.2">
      <c r="B174" t="s">
        <v>925</v>
      </c>
      <c r="C174" s="69">
        <v>13</v>
      </c>
      <c r="D174" s="42" t="s">
        <v>915</v>
      </c>
      <c r="E174" s="25">
        <v>44656</v>
      </c>
      <c r="F174" s="45" t="s">
        <v>355</v>
      </c>
      <c r="G174" s="69">
        <v>19.282399999999999</v>
      </c>
      <c r="H174" s="69">
        <v>38.588799999999999</v>
      </c>
      <c r="I174" s="69">
        <v>41.264400000000002</v>
      </c>
      <c r="J174" s="69">
        <v>0.36531799999999998</v>
      </c>
      <c r="K174" s="69">
        <v>9.3800000000000003E-4</v>
      </c>
      <c r="L174" s="69">
        <v>0.36354500000000001</v>
      </c>
      <c r="M174" s="69">
        <v>5.9479999999999998E-2</v>
      </c>
      <c r="N174" s="69">
        <v>1.7697000000000001E-2</v>
      </c>
      <c r="O174" s="69">
        <v>8.1132999999999997E-2</v>
      </c>
      <c r="P174" s="69">
        <v>100.024</v>
      </c>
      <c r="Q174" s="69">
        <f t="shared" si="8"/>
        <v>79.233145344496307</v>
      </c>
      <c r="U174">
        <v>60</v>
      </c>
      <c r="V174" t="s">
        <v>1243</v>
      </c>
      <c r="W174" s="26">
        <v>44658</v>
      </c>
      <c r="X174" s="69">
        <v>16.394300000000001</v>
      </c>
      <c r="Y174" s="69">
        <v>39.533499999999997</v>
      </c>
      <c r="Z174" s="69">
        <v>44.042099999999998</v>
      </c>
      <c r="AA174" s="69">
        <v>6.4800000000000003E-4</v>
      </c>
      <c r="AB174" s="69">
        <v>1.9935000000000001E-2</v>
      </c>
      <c r="AC174" s="69">
        <v>0.32861800000000002</v>
      </c>
      <c r="AD174" s="69">
        <v>-4.9100000000000003E-3</v>
      </c>
      <c r="AE174" s="69">
        <v>-4.96E-3</v>
      </c>
      <c r="AF174" s="69">
        <v>1.5671999999999998E-2</v>
      </c>
      <c r="AG174" s="69">
        <v>100.325</v>
      </c>
    </row>
    <row r="175" spans="2:33" x14ac:dyDescent="0.2">
      <c r="B175" t="s">
        <v>926</v>
      </c>
      <c r="C175" s="69">
        <v>13</v>
      </c>
      <c r="D175" s="42" t="s">
        <v>915</v>
      </c>
      <c r="E175" s="25">
        <v>44656</v>
      </c>
      <c r="F175" s="45" t="s">
        <v>355</v>
      </c>
      <c r="G175" s="69">
        <v>18.478899999999999</v>
      </c>
      <c r="H175" s="69">
        <v>39.035400000000003</v>
      </c>
      <c r="I175" s="69">
        <v>41.507100000000001</v>
      </c>
      <c r="J175" s="69">
        <v>0.31555</v>
      </c>
      <c r="K175" s="69">
        <v>4.9480000000000001E-3</v>
      </c>
      <c r="L175" s="69">
        <v>0.31501200000000001</v>
      </c>
      <c r="M175" s="69">
        <v>5.1695999999999999E-2</v>
      </c>
      <c r="N175" s="69">
        <v>1.6771999999999999E-2</v>
      </c>
      <c r="O175" s="69">
        <v>9.4751000000000002E-2</v>
      </c>
      <c r="P175" s="69">
        <v>99.820099999999996</v>
      </c>
      <c r="Q175" s="69">
        <f t="shared" ref="Q175:Q206" si="9">100*((I175/40.3)/(I175/40.3+(G175/71.85)))</f>
        <v>80.018709252558921</v>
      </c>
      <c r="U175">
        <v>52</v>
      </c>
      <c r="V175" t="s">
        <v>1244</v>
      </c>
      <c r="W175" s="43">
        <v>44608</v>
      </c>
      <c r="X175" s="69">
        <v>16.518599999999999</v>
      </c>
      <c r="Y175" s="69">
        <v>39.647500000000001</v>
      </c>
      <c r="Z175" s="69">
        <v>44.196899999999999</v>
      </c>
      <c r="AA175" s="69">
        <v>3.1280000000000001E-3</v>
      </c>
      <c r="AB175" s="69">
        <v>3.7273000000000001E-2</v>
      </c>
      <c r="AC175" s="69">
        <v>0.30749700000000002</v>
      </c>
      <c r="AD175" s="69">
        <v>8.1720000000000004E-3</v>
      </c>
      <c r="AE175" s="69">
        <v>-3.29E-3</v>
      </c>
      <c r="AF175" s="69">
        <v>2.5900000000000001E-4</v>
      </c>
      <c r="AG175" s="69">
        <v>100.71599999999999</v>
      </c>
    </row>
    <row r="176" spans="2:33" x14ac:dyDescent="0.2">
      <c r="B176" t="s">
        <v>927</v>
      </c>
      <c r="C176" s="69">
        <v>13</v>
      </c>
      <c r="D176" s="42" t="s">
        <v>915</v>
      </c>
      <c r="E176" s="25">
        <v>44656</v>
      </c>
      <c r="F176" s="45" t="s">
        <v>355</v>
      </c>
      <c r="G176" s="69">
        <v>18.189399999999999</v>
      </c>
      <c r="H176" s="69">
        <v>39.096400000000003</v>
      </c>
      <c r="I176" s="69">
        <v>41.937899999999999</v>
      </c>
      <c r="J176" s="69">
        <v>0.34155999999999997</v>
      </c>
      <c r="K176" s="69">
        <v>2.5402999999999998E-2</v>
      </c>
      <c r="L176" s="69">
        <v>0.292101</v>
      </c>
      <c r="M176" s="69">
        <v>5.3364000000000002E-2</v>
      </c>
      <c r="N176" s="69">
        <v>2.0968000000000001E-2</v>
      </c>
      <c r="O176" s="69">
        <v>0.11895600000000001</v>
      </c>
      <c r="P176" s="69">
        <v>100.07599999999999</v>
      </c>
      <c r="Q176" s="69">
        <f t="shared" si="9"/>
        <v>80.433000369739688</v>
      </c>
      <c r="U176">
        <v>53</v>
      </c>
      <c r="V176" t="s">
        <v>1244</v>
      </c>
      <c r="W176" s="43">
        <v>44608</v>
      </c>
      <c r="X176" s="69">
        <v>16.5276</v>
      </c>
      <c r="Y176" s="69">
        <v>39.746400000000001</v>
      </c>
      <c r="Z176" s="69">
        <v>44.344200000000001</v>
      </c>
      <c r="AA176" s="69">
        <v>1.7750000000000001E-3</v>
      </c>
      <c r="AB176" s="69">
        <v>4.3673999999999998E-2</v>
      </c>
      <c r="AC176" s="69">
        <v>0.324237</v>
      </c>
      <c r="AD176" s="69">
        <v>3.9690000000000003E-3</v>
      </c>
      <c r="AE176" s="69">
        <v>2.7780000000000001E-3</v>
      </c>
      <c r="AF176" s="69">
        <v>-6.0000000000000002E-5</v>
      </c>
      <c r="AG176" s="69">
        <v>100.995</v>
      </c>
    </row>
    <row r="177" spans="2:33" x14ac:dyDescent="0.2">
      <c r="B177" t="s">
        <v>928</v>
      </c>
      <c r="C177" s="69">
        <v>13</v>
      </c>
      <c r="D177" s="42" t="s">
        <v>915</v>
      </c>
      <c r="E177" s="25">
        <v>44656</v>
      </c>
      <c r="F177" s="45" t="s">
        <v>355</v>
      </c>
      <c r="G177" s="69">
        <v>17.722999999999999</v>
      </c>
      <c r="H177" s="69">
        <v>39.249000000000002</v>
      </c>
      <c r="I177" s="69">
        <v>41.872</v>
      </c>
      <c r="J177" s="69">
        <v>0.34071400000000002</v>
      </c>
      <c r="K177" s="69">
        <v>1.6702000000000002E-2</v>
      </c>
      <c r="L177" s="69">
        <v>0.30768099999999998</v>
      </c>
      <c r="M177" s="69">
        <v>6.4325999999999994E-2</v>
      </c>
      <c r="N177" s="69">
        <v>2.7130000000000001E-2</v>
      </c>
      <c r="O177" s="69">
        <v>0.12701999999999999</v>
      </c>
      <c r="P177" s="69">
        <v>99.727599999999995</v>
      </c>
      <c r="Q177" s="69">
        <f t="shared" si="9"/>
        <v>80.814215314144562</v>
      </c>
      <c r="U177">
        <v>54</v>
      </c>
      <c r="V177" t="s">
        <v>1244</v>
      </c>
      <c r="W177" s="43">
        <v>44608</v>
      </c>
      <c r="X177" s="69">
        <v>16.552800000000001</v>
      </c>
      <c r="Y177" s="69">
        <v>39.637099999999997</v>
      </c>
      <c r="Z177" s="69">
        <v>44.247</v>
      </c>
      <c r="AA177" s="69">
        <v>3.4250000000000001E-3</v>
      </c>
      <c r="AB177" s="69">
        <v>2.8787E-2</v>
      </c>
      <c r="AC177" s="69">
        <v>0.31857999999999997</v>
      </c>
      <c r="AD177" s="69" t="s">
        <v>16</v>
      </c>
      <c r="AE177" s="69">
        <v>3.418E-3</v>
      </c>
      <c r="AF177" s="69" t="s">
        <v>16</v>
      </c>
      <c r="AG177" s="69">
        <v>100.777</v>
      </c>
    </row>
    <row r="178" spans="2:33" x14ac:dyDescent="0.2">
      <c r="B178" t="s">
        <v>929</v>
      </c>
      <c r="C178" s="69">
        <v>13</v>
      </c>
      <c r="D178" s="42" t="s">
        <v>915</v>
      </c>
      <c r="E178" s="25">
        <v>44656</v>
      </c>
      <c r="F178" s="45" t="s">
        <v>355</v>
      </c>
      <c r="G178" s="69">
        <v>17.8751</v>
      </c>
      <c r="H178" s="69">
        <v>39.244199999999999</v>
      </c>
      <c r="I178" s="69">
        <v>41.823399999999999</v>
      </c>
      <c r="J178" s="69">
        <v>0.33236199999999999</v>
      </c>
      <c r="K178" s="69">
        <v>2.1708000000000002E-2</v>
      </c>
      <c r="L178" s="69">
        <v>0.31058799999999998</v>
      </c>
      <c r="M178" s="69">
        <v>5.0425999999999999E-2</v>
      </c>
      <c r="N178" s="69">
        <v>1.9539000000000001E-2</v>
      </c>
      <c r="O178" s="69">
        <v>0.11855499999999999</v>
      </c>
      <c r="P178" s="69">
        <v>99.795900000000003</v>
      </c>
      <c r="Q178" s="69">
        <f t="shared" si="9"/>
        <v>80.663262498298764</v>
      </c>
      <c r="U178">
        <v>55</v>
      </c>
      <c r="V178" t="s">
        <v>1244</v>
      </c>
      <c r="W178" s="43">
        <v>44608</v>
      </c>
      <c r="X178" s="69">
        <v>16.477699999999999</v>
      </c>
      <c r="Y178" s="69">
        <v>39.778799999999997</v>
      </c>
      <c r="Z178" s="69">
        <v>44.360700000000001</v>
      </c>
      <c r="AA178" s="69">
        <v>1.0089999999999999E-3</v>
      </c>
      <c r="AB178" s="69">
        <v>3.5555999999999997E-2</v>
      </c>
      <c r="AC178" s="69">
        <v>0.31903300000000001</v>
      </c>
      <c r="AD178" s="69">
        <v>3.6210000000000001E-3</v>
      </c>
      <c r="AE178" s="69">
        <v>1.9100000000000001E-4</v>
      </c>
      <c r="AF178" s="69" t="s">
        <v>16</v>
      </c>
      <c r="AG178" s="69">
        <v>100.96899999999999</v>
      </c>
    </row>
    <row r="179" spans="2:33" x14ac:dyDescent="0.2">
      <c r="B179" t="s">
        <v>930</v>
      </c>
      <c r="C179" s="69">
        <v>13</v>
      </c>
      <c r="D179" s="42" t="s">
        <v>915</v>
      </c>
      <c r="E179" s="25">
        <v>44656</v>
      </c>
      <c r="F179" s="45" t="s">
        <v>355</v>
      </c>
      <c r="G179" s="69">
        <v>16.986499999999999</v>
      </c>
      <c r="H179" s="69">
        <v>39.316899999999997</v>
      </c>
      <c r="I179" s="69">
        <v>42.432099999999998</v>
      </c>
      <c r="J179" s="69">
        <v>0.33750200000000002</v>
      </c>
      <c r="K179" s="69">
        <v>2.6086999999999999E-2</v>
      </c>
      <c r="L179" s="69">
        <v>0.26992899999999997</v>
      </c>
      <c r="M179" s="69">
        <v>3.6282000000000002E-2</v>
      </c>
      <c r="N179" s="69">
        <v>1.3955E-2</v>
      </c>
      <c r="O179" s="69">
        <v>0.14422399999999999</v>
      </c>
      <c r="P179" s="69">
        <v>99.563500000000005</v>
      </c>
      <c r="Q179" s="69">
        <f t="shared" si="9"/>
        <v>81.663527660692395</v>
      </c>
      <c r="U179">
        <v>56</v>
      </c>
      <c r="V179" t="s">
        <v>1244</v>
      </c>
      <c r="W179" s="43">
        <v>44608</v>
      </c>
      <c r="X179" s="69">
        <v>16.630400000000002</v>
      </c>
      <c r="Y179" s="69">
        <v>39.676600000000001</v>
      </c>
      <c r="Z179" s="69">
        <v>44.279499999999999</v>
      </c>
      <c r="AA179" s="69">
        <v>3.1849999999999999E-3</v>
      </c>
      <c r="AB179" s="69">
        <v>3.2419000000000003E-2</v>
      </c>
      <c r="AC179" s="69">
        <v>0.31654100000000002</v>
      </c>
      <c r="AD179" s="69">
        <v>1.635E-3</v>
      </c>
      <c r="AE179" s="69">
        <v>-3.6700000000000001E-3</v>
      </c>
      <c r="AF179" s="69">
        <v>1.555E-3</v>
      </c>
      <c r="AG179" s="69">
        <v>100.938</v>
      </c>
    </row>
    <row r="180" spans="2:33" x14ac:dyDescent="0.2">
      <c r="B180" t="s">
        <v>931</v>
      </c>
      <c r="C180" s="69">
        <v>13</v>
      </c>
      <c r="D180" s="42" t="s">
        <v>915</v>
      </c>
      <c r="E180" s="25">
        <v>44656</v>
      </c>
      <c r="F180" s="45" t="s">
        <v>355</v>
      </c>
      <c r="G180" s="69">
        <v>18.6995</v>
      </c>
      <c r="H180" s="69">
        <v>39.050800000000002</v>
      </c>
      <c r="I180" s="69">
        <v>41.3202</v>
      </c>
      <c r="J180" s="69">
        <v>0.32016099999999997</v>
      </c>
      <c r="K180" s="69">
        <v>-2.0400000000000001E-3</v>
      </c>
      <c r="L180" s="69">
        <v>0.30701099999999998</v>
      </c>
      <c r="M180" s="69">
        <v>5.4051000000000002E-2</v>
      </c>
      <c r="N180" s="69">
        <v>1.1150999999999999E-2</v>
      </c>
      <c r="O180" s="69">
        <v>0.10455299999999999</v>
      </c>
      <c r="P180" s="69">
        <v>99.865399999999994</v>
      </c>
      <c r="Q180" s="69">
        <f t="shared" si="9"/>
        <v>79.755520819854851</v>
      </c>
      <c r="U180">
        <v>57</v>
      </c>
      <c r="V180" t="s">
        <v>1244</v>
      </c>
      <c r="W180" s="43">
        <v>44608</v>
      </c>
      <c r="X180" s="69">
        <v>16.4815</v>
      </c>
      <c r="Y180" s="69">
        <v>39.6723</v>
      </c>
      <c r="Z180" s="69">
        <v>44.246699999999997</v>
      </c>
      <c r="AA180" s="69">
        <v>2.496E-3</v>
      </c>
      <c r="AB180" s="69">
        <v>4.2324000000000001E-2</v>
      </c>
      <c r="AC180" s="69">
        <v>0.32741799999999999</v>
      </c>
      <c r="AD180" s="69">
        <v>4.6700000000000002E-4</v>
      </c>
      <c r="AE180" s="69">
        <v>2.4000000000000001E-4</v>
      </c>
      <c r="AF180" s="69" t="s">
        <v>16</v>
      </c>
      <c r="AG180" s="69">
        <v>100.768</v>
      </c>
    </row>
    <row r="181" spans="2:33" x14ac:dyDescent="0.2">
      <c r="B181" t="s">
        <v>932</v>
      </c>
      <c r="C181" s="69">
        <v>13</v>
      </c>
      <c r="D181" s="42" t="s">
        <v>915</v>
      </c>
      <c r="E181" s="25">
        <v>44656</v>
      </c>
      <c r="F181" s="45" t="s">
        <v>355</v>
      </c>
      <c r="G181" s="69">
        <v>17.3432</v>
      </c>
      <c r="H181" s="69">
        <v>39.267200000000003</v>
      </c>
      <c r="I181" s="69">
        <v>42.2986</v>
      </c>
      <c r="J181" s="69">
        <v>0.33192700000000003</v>
      </c>
      <c r="K181" s="69">
        <v>1.5276E-2</v>
      </c>
      <c r="L181" s="69">
        <v>0.293547</v>
      </c>
      <c r="M181" s="69">
        <v>3.5125999999999998E-2</v>
      </c>
      <c r="N181" s="69">
        <v>1.2702E-2</v>
      </c>
      <c r="O181" s="69">
        <v>0.136126</v>
      </c>
      <c r="P181" s="69">
        <v>99.733699999999999</v>
      </c>
      <c r="Q181" s="69">
        <f t="shared" si="9"/>
        <v>81.302434513420437</v>
      </c>
      <c r="U181">
        <v>6</v>
      </c>
      <c r="V181" t="s">
        <v>1245</v>
      </c>
      <c r="W181" s="26">
        <v>44855</v>
      </c>
      <c r="X181" s="69">
        <v>16.349599999999999</v>
      </c>
      <c r="Y181" s="69">
        <v>40.167299999999997</v>
      </c>
      <c r="Z181" s="69">
        <v>43.626899999999999</v>
      </c>
      <c r="AA181" s="69">
        <v>0</v>
      </c>
      <c r="AB181" s="69">
        <v>3.8266000000000001E-2</v>
      </c>
      <c r="AC181" s="69">
        <v>0.31071100000000001</v>
      </c>
      <c r="AD181" s="69">
        <v>-1.39E-3</v>
      </c>
      <c r="AE181" s="69" t="s">
        <v>16</v>
      </c>
      <c r="AF181" s="69" t="s">
        <v>16</v>
      </c>
      <c r="AG181" s="69">
        <v>100.46599999999999</v>
      </c>
    </row>
    <row r="182" spans="2:33" x14ac:dyDescent="0.2">
      <c r="B182" t="s">
        <v>933</v>
      </c>
      <c r="C182" s="69">
        <v>13</v>
      </c>
      <c r="D182" s="42" t="s">
        <v>915</v>
      </c>
      <c r="E182" s="25">
        <v>44656</v>
      </c>
      <c r="F182" s="45" t="s">
        <v>355</v>
      </c>
      <c r="G182" s="69">
        <v>18.378399999999999</v>
      </c>
      <c r="H182" s="69">
        <v>39.001899999999999</v>
      </c>
      <c r="I182" s="69">
        <v>41.529800000000002</v>
      </c>
      <c r="J182" s="69">
        <v>0.31736300000000001</v>
      </c>
      <c r="K182" s="69">
        <v>6.234E-3</v>
      </c>
      <c r="L182" s="69">
        <v>0.32489400000000002</v>
      </c>
      <c r="M182" s="69">
        <v>3.2892999999999999E-2</v>
      </c>
      <c r="N182" s="69">
        <v>9.0849999999999993E-3</v>
      </c>
      <c r="O182" s="69">
        <v>0.129223</v>
      </c>
      <c r="P182" s="69">
        <v>99.729799999999997</v>
      </c>
      <c r="Q182" s="69">
        <f t="shared" si="9"/>
        <v>80.114472676834154</v>
      </c>
      <c r="U182">
        <v>6</v>
      </c>
      <c r="V182" t="s">
        <v>1245</v>
      </c>
      <c r="W182" s="26">
        <v>44855</v>
      </c>
      <c r="X182" s="69">
        <v>16.426200000000001</v>
      </c>
      <c r="Y182" s="69">
        <v>40.008000000000003</v>
      </c>
      <c r="Z182" s="69">
        <v>43.689399999999999</v>
      </c>
      <c r="AA182" s="69">
        <v>0</v>
      </c>
      <c r="AB182" s="69">
        <v>4.1381000000000001E-2</v>
      </c>
      <c r="AC182" s="69">
        <v>0.321299</v>
      </c>
      <c r="AD182" s="69">
        <v>4.8770000000000003E-3</v>
      </c>
      <c r="AE182" s="69" t="s">
        <v>16</v>
      </c>
      <c r="AF182" s="69">
        <v>2.134E-3</v>
      </c>
      <c r="AG182" s="69">
        <v>100.477</v>
      </c>
    </row>
    <row r="183" spans="2:33" x14ac:dyDescent="0.2">
      <c r="B183" t="s">
        <v>934</v>
      </c>
      <c r="C183" s="69">
        <v>13</v>
      </c>
      <c r="D183" s="42" t="s">
        <v>915</v>
      </c>
      <c r="E183" s="25">
        <v>44656</v>
      </c>
      <c r="F183" s="45" t="s">
        <v>355</v>
      </c>
      <c r="G183" s="69">
        <v>17.810199999999998</v>
      </c>
      <c r="H183" s="69">
        <v>39.210299999999997</v>
      </c>
      <c r="I183" s="69">
        <v>41.808900000000001</v>
      </c>
      <c r="J183" s="69">
        <v>0.33690900000000001</v>
      </c>
      <c r="K183" s="69">
        <v>4.9459999999999999E-3</v>
      </c>
      <c r="L183" s="69">
        <v>0.30668299999999998</v>
      </c>
      <c r="M183" s="69">
        <v>4.2882000000000003E-2</v>
      </c>
      <c r="N183" s="69">
        <v>1.4833000000000001E-2</v>
      </c>
      <c r="O183" s="69">
        <v>0.13123499999999999</v>
      </c>
      <c r="P183" s="69">
        <v>99.666899999999998</v>
      </c>
      <c r="Q183" s="69">
        <f t="shared" si="9"/>
        <v>80.714536323223797</v>
      </c>
      <c r="U183">
        <v>6</v>
      </c>
      <c r="V183" t="s">
        <v>1245</v>
      </c>
      <c r="W183" s="26">
        <v>44855</v>
      </c>
      <c r="X183" s="69">
        <v>16.447299999999998</v>
      </c>
      <c r="Y183" s="69">
        <v>39.914900000000003</v>
      </c>
      <c r="Z183" s="69">
        <v>43.733199999999997</v>
      </c>
      <c r="AA183" s="69">
        <v>0</v>
      </c>
      <c r="AB183" s="69">
        <v>3.5459999999999998E-2</v>
      </c>
      <c r="AC183" s="69">
        <v>0.32086799999999999</v>
      </c>
      <c r="AD183" s="69">
        <v>5.1019999999999998E-3</v>
      </c>
      <c r="AE183" s="69" t="s">
        <v>16</v>
      </c>
      <c r="AF183" s="69">
        <v>6.8019999999999999E-3</v>
      </c>
      <c r="AG183" s="69">
        <v>100.45</v>
      </c>
    </row>
    <row r="184" spans="2:33" x14ac:dyDescent="0.2">
      <c r="B184" t="s">
        <v>935</v>
      </c>
      <c r="C184" s="69">
        <v>14</v>
      </c>
      <c r="D184" s="42" t="s">
        <v>936</v>
      </c>
      <c r="E184" s="25">
        <v>44691</v>
      </c>
      <c r="F184" s="45" t="s">
        <v>98</v>
      </c>
      <c r="G184" s="69">
        <v>17.82</v>
      </c>
      <c r="H184" s="69">
        <v>39.543799999999997</v>
      </c>
      <c r="I184" s="69">
        <v>41.895499999999998</v>
      </c>
      <c r="J184" s="69">
        <v>0.23951900000000001</v>
      </c>
      <c r="K184" s="69">
        <v>1.6535000000000001E-2</v>
      </c>
      <c r="L184" s="69">
        <v>0.24027200000000001</v>
      </c>
      <c r="M184" s="69">
        <v>1.6435999999999999E-2</v>
      </c>
      <c r="N184" s="69">
        <v>2.7016999999999999E-2</v>
      </c>
      <c r="O184" s="69">
        <v>0.17094500000000001</v>
      </c>
      <c r="P184" s="69">
        <v>99.97</v>
      </c>
      <c r="Q184" s="69">
        <f t="shared" si="9"/>
        <v>80.738171737622991</v>
      </c>
      <c r="U184">
        <v>28</v>
      </c>
      <c r="V184" t="s">
        <v>1246</v>
      </c>
      <c r="W184" s="26">
        <v>44855</v>
      </c>
      <c r="X184" s="69">
        <v>16.4377</v>
      </c>
      <c r="Y184" s="69">
        <v>39.839799999999997</v>
      </c>
      <c r="Z184" s="69">
        <v>43.460500000000003</v>
      </c>
      <c r="AA184" s="69">
        <v>0</v>
      </c>
      <c r="AB184" s="69">
        <v>3.9127000000000002E-2</v>
      </c>
      <c r="AC184" s="69">
        <v>0.32331100000000002</v>
      </c>
      <c r="AD184" s="69">
        <v>2.6029999999999998E-3</v>
      </c>
      <c r="AE184" s="69" t="s">
        <v>16</v>
      </c>
      <c r="AF184" s="69">
        <v>-4.2300000000000003E-3</v>
      </c>
      <c r="AG184" s="69">
        <v>100.086</v>
      </c>
    </row>
    <row r="185" spans="2:33" x14ac:dyDescent="0.2">
      <c r="B185" t="s">
        <v>937</v>
      </c>
      <c r="C185" s="69">
        <v>14</v>
      </c>
      <c r="D185" s="42" t="s">
        <v>936</v>
      </c>
      <c r="E185" s="25">
        <v>44691</v>
      </c>
      <c r="F185" s="45" t="s">
        <v>98</v>
      </c>
      <c r="G185" s="69">
        <v>19.5884</v>
      </c>
      <c r="H185" s="69">
        <v>39.296300000000002</v>
      </c>
      <c r="I185" s="69">
        <v>40.1601</v>
      </c>
      <c r="J185" s="69">
        <v>0.25949100000000003</v>
      </c>
      <c r="K185" s="69">
        <v>-3.3400000000000001E-3</v>
      </c>
      <c r="L185" s="69">
        <v>0.29752800000000001</v>
      </c>
      <c r="M185" s="69">
        <v>3.0393E-2</v>
      </c>
      <c r="N185" s="69">
        <v>2.1981000000000001E-2</v>
      </c>
      <c r="O185" s="69">
        <v>0.123013</v>
      </c>
      <c r="P185" s="69">
        <v>99.773799999999994</v>
      </c>
      <c r="Q185" s="69">
        <f t="shared" si="9"/>
        <v>78.518894489853338</v>
      </c>
      <c r="U185">
        <v>28</v>
      </c>
      <c r="V185" t="s">
        <v>1246</v>
      </c>
      <c r="W185" s="26">
        <v>44855</v>
      </c>
      <c r="X185" s="69">
        <v>16.452100000000002</v>
      </c>
      <c r="Y185" s="69">
        <v>39.622900000000001</v>
      </c>
      <c r="Z185" s="69">
        <v>43.623899999999999</v>
      </c>
      <c r="AA185" s="69">
        <v>0</v>
      </c>
      <c r="AB185" s="69">
        <v>3.5901000000000002E-2</v>
      </c>
      <c r="AC185" s="69">
        <v>0.32813100000000001</v>
      </c>
      <c r="AD185" s="69">
        <v>3.0539999999999999E-3</v>
      </c>
      <c r="AE185" s="69" t="s">
        <v>16</v>
      </c>
      <c r="AF185" s="69">
        <v>-2.96E-3</v>
      </c>
      <c r="AG185" s="69">
        <v>100.051</v>
      </c>
    </row>
    <row r="186" spans="2:33" x14ac:dyDescent="0.2">
      <c r="B186" t="s">
        <v>938</v>
      </c>
      <c r="C186" s="69">
        <v>14</v>
      </c>
      <c r="D186" s="42" t="s">
        <v>936</v>
      </c>
      <c r="E186" s="25">
        <v>44691</v>
      </c>
      <c r="F186" s="45" t="s">
        <v>98</v>
      </c>
      <c r="G186" s="69">
        <v>18.795400000000001</v>
      </c>
      <c r="H186" s="69">
        <v>39.512799999999999</v>
      </c>
      <c r="I186" s="69">
        <v>40.983400000000003</v>
      </c>
      <c r="J186" s="69">
        <v>0.24476300000000001</v>
      </c>
      <c r="K186" s="69">
        <v>1.2049000000000001E-2</v>
      </c>
      <c r="L186" s="69">
        <v>0.24298600000000001</v>
      </c>
      <c r="M186" s="69">
        <v>2.2935000000000001E-2</v>
      </c>
      <c r="N186" s="69">
        <v>2.5992999999999999E-2</v>
      </c>
      <c r="O186" s="69">
        <v>0.124434</v>
      </c>
      <c r="P186" s="69">
        <v>99.964699999999993</v>
      </c>
      <c r="Q186" s="69">
        <f t="shared" si="9"/>
        <v>79.53993184392958</v>
      </c>
      <c r="U186">
        <v>39</v>
      </c>
      <c r="V186" t="s">
        <v>1247</v>
      </c>
      <c r="W186" s="26">
        <v>44855</v>
      </c>
      <c r="X186" s="69">
        <v>16.433</v>
      </c>
      <c r="Y186" s="69">
        <v>39.760899999999999</v>
      </c>
      <c r="Z186" s="69">
        <v>43.405200000000001</v>
      </c>
      <c r="AA186" s="69">
        <v>0</v>
      </c>
      <c r="AB186" s="69">
        <v>3.5687999999999998E-2</v>
      </c>
      <c r="AC186" s="69">
        <v>0.31917299999999998</v>
      </c>
      <c r="AD186" s="69">
        <v>1.908E-3</v>
      </c>
      <c r="AE186" s="69" t="s">
        <v>16</v>
      </c>
      <c r="AF186" s="69">
        <v>1.439E-2</v>
      </c>
      <c r="AG186" s="69">
        <v>99.95</v>
      </c>
    </row>
    <row r="187" spans="2:33" x14ac:dyDescent="0.2">
      <c r="B187" t="s">
        <v>939</v>
      </c>
      <c r="C187" s="69">
        <v>14</v>
      </c>
      <c r="D187" s="42" t="s">
        <v>936</v>
      </c>
      <c r="E187" s="25">
        <v>44691</v>
      </c>
      <c r="F187" s="45" t="s">
        <v>98</v>
      </c>
      <c r="G187" s="69">
        <v>17.282</v>
      </c>
      <c r="H187" s="69">
        <v>39.6783</v>
      </c>
      <c r="I187" s="69">
        <v>41.965499999999999</v>
      </c>
      <c r="J187" s="69">
        <v>0.27279199999999998</v>
      </c>
      <c r="K187" s="69">
        <v>3.947E-3</v>
      </c>
      <c r="L187" s="69">
        <v>0.24606800000000001</v>
      </c>
      <c r="M187" s="69">
        <v>3.0689000000000001E-2</v>
      </c>
      <c r="N187" s="69">
        <v>2.5877000000000001E-2</v>
      </c>
      <c r="O187" s="69">
        <v>0.15814500000000001</v>
      </c>
      <c r="P187" s="69">
        <v>99.663300000000007</v>
      </c>
      <c r="Q187" s="69">
        <f t="shared" si="9"/>
        <v>81.235895433524391</v>
      </c>
      <c r="U187">
        <v>39</v>
      </c>
      <c r="V187" t="s">
        <v>1247</v>
      </c>
      <c r="W187" s="26">
        <v>44855</v>
      </c>
      <c r="X187" s="69">
        <v>16.466799999999999</v>
      </c>
      <c r="Y187" s="69">
        <v>40.063600000000001</v>
      </c>
      <c r="Z187" s="69">
        <v>43.502200000000002</v>
      </c>
      <c r="AA187" s="69">
        <v>0</v>
      </c>
      <c r="AB187" s="69">
        <v>3.8225000000000002E-2</v>
      </c>
      <c r="AC187" s="69">
        <v>0.30555199999999999</v>
      </c>
      <c r="AD187" s="69">
        <v>-1.57E-3</v>
      </c>
      <c r="AE187" s="69" t="s">
        <v>16</v>
      </c>
      <c r="AF187" s="69">
        <v>5.0549999999999996E-3</v>
      </c>
      <c r="AG187" s="69">
        <v>100.35599999999999</v>
      </c>
    </row>
    <row r="188" spans="2:33" x14ac:dyDescent="0.2">
      <c r="B188" t="s">
        <v>940</v>
      </c>
      <c r="C188" s="69">
        <v>14</v>
      </c>
      <c r="D188" s="42" t="s">
        <v>936</v>
      </c>
      <c r="E188" s="25">
        <v>44691</v>
      </c>
      <c r="F188" s="45" t="s">
        <v>98</v>
      </c>
      <c r="G188" s="69">
        <v>18.965299999999999</v>
      </c>
      <c r="H188" s="69">
        <v>39.462200000000003</v>
      </c>
      <c r="I188" s="69">
        <v>41.027000000000001</v>
      </c>
      <c r="J188" s="69">
        <v>0.25357800000000003</v>
      </c>
      <c r="K188" s="69">
        <v>1.4309000000000001E-2</v>
      </c>
      <c r="L188" s="69">
        <v>0.278914</v>
      </c>
      <c r="M188" s="69">
        <v>4.0245999999999997E-2</v>
      </c>
      <c r="N188" s="69">
        <v>2.6020000000000001E-2</v>
      </c>
      <c r="O188" s="69">
        <v>0.13813700000000001</v>
      </c>
      <c r="P188" s="69">
        <v>100.206</v>
      </c>
      <c r="Q188" s="69">
        <f t="shared" si="9"/>
        <v>79.410486466613378</v>
      </c>
      <c r="U188">
        <v>65</v>
      </c>
      <c r="V188" t="s">
        <v>1248</v>
      </c>
      <c r="W188" s="26">
        <v>44855</v>
      </c>
      <c r="X188" s="69">
        <v>16.539300000000001</v>
      </c>
      <c r="Y188" s="69">
        <v>39.777200000000001</v>
      </c>
      <c r="Z188" s="69">
        <v>43.522500000000001</v>
      </c>
      <c r="AA188" s="69">
        <v>0</v>
      </c>
      <c r="AB188" s="69">
        <v>3.6209999999999999E-2</v>
      </c>
      <c r="AC188" s="69">
        <v>0.30597800000000003</v>
      </c>
      <c r="AD188" s="69">
        <v>2.3549999999999999E-3</v>
      </c>
      <c r="AE188" s="69" t="s">
        <v>16</v>
      </c>
      <c r="AF188" s="69">
        <v>-4.9300000000000004E-3</v>
      </c>
      <c r="AG188" s="69">
        <v>100.163</v>
      </c>
    </row>
    <row r="189" spans="2:33" x14ac:dyDescent="0.2">
      <c r="B189" t="s">
        <v>941</v>
      </c>
      <c r="C189" s="69">
        <v>14</v>
      </c>
      <c r="D189" s="42" t="s">
        <v>936</v>
      </c>
      <c r="E189" s="25">
        <v>44691</v>
      </c>
      <c r="F189" s="45" t="s">
        <v>98</v>
      </c>
      <c r="G189" s="69">
        <v>19.657699999999998</v>
      </c>
      <c r="H189" s="69">
        <v>39.046100000000003</v>
      </c>
      <c r="I189" s="69">
        <v>40.089799999999997</v>
      </c>
      <c r="J189" s="69">
        <v>0.25836999999999999</v>
      </c>
      <c r="K189" s="69">
        <v>1.2416E-2</v>
      </c>
      <c r="L189" s="69">
        <v>0.31100299999999997</v>
      </c>
      <c r="M189" s="69">
        <v>2.5439E-2</v>
      </c>
      <c r="N189" s="69">
        <v>1.823E-2</v>
      </c>
      <c r="O189" s="69">
        <v>9.9876999999999994E-2</v>
      </c>
      <c r="P189" s="69">
        <v>99.519000000000005</v>
      </c>
      <c r="Q189" s="69">
        <f t="shared" si="9"/>
        <v>78.429643304821809</v>
      </c>
      <c r="U189">
        <v>65</v>
      </c>
      <c r="V189" t="s">
        <v>1248</v>
      </c>
      <c r="W189" s="26">
        <v>44855</v>
      </c>
      <c r="X189" s="69">
        <v>16.5364</v>
      </c>
      <c r="Y189" s="69">
        <v>39.6785</v>
      </c>
      <c r="Z189" s="69">
        <v>43.473799999999997</v>
      </c>
      <c r="AA189" s="69">
        <v>0</v>
      </c>
      <c r="AB189" s="69">
        <v>3.3420999999999999E-2</v>
      </c>
      <c r="AC189" s="69">
        <v>0.30258699999999999</v>
      </c>
      <c r="AD189" s="69">
        <v>2.8029999999999999E-3</v>
      </c>
      <c r="AE189" s="69" t="s">
        <v>16</v>
      </c>
      <c r="AF189" s="69">
        <v>6.659E-3</v>
      </c>
      <c r="AG189" s="69">
        <v>100.01900000000001</v>
      </c>
    </row>
    <row r="190" spans="2:33" x14ac:dyDescent="0.2">
      <c r="B190" t="s">
        <v>942</v>
      </c>
      <c r="C190" s="69">
        <v>14</v>
      </c>
      <c r="D190" s="42" t="s">
        <v>936</v>
      </c>
      <c r="E190" s="25">
        <v>44691</v>
      </c>
      <c r="F190" s="45" t="s">
        <v>98</v>
      </c>
      <c r="G190" s="69">
        <v>19.451899999999998</v>
      </c>
      <c r="H190" s="69">
        <v>39.121899999999997</v>
      </c>
      <c r="I190" s="69">
        <v>40.341000000000001</v>
      </c>
      <c r="J190" s="69">
        <v>0.25586599999999998</v>
      </c>
      <c r="K190" s="71" t="s">
        <v>16</v>
      </c>
      <c r="L190" s="69">
        <v>0.29371599999999998</v>
      </c>
      <c r="M190" s="69">
        <v>2.8296000000000002E-2</v>
      </c>
      <c r="N190" s="69">
        <v>2.1642999999999999E-2</v>
      </c>
      <c r="O190" s="69">
        <v>0.124614</v>
      </c>
      <c r="P190" s="69">
        <v>99.633499999999998</v>
      </c>
      <c r="Q190" s="69">
        <f t="shared" si="9"/>
        <v>78.712010481433254</v>
      </c>
      <c r="U190">
        <v>89</v>
      </c>
      <c r="V190" t="s">
        <v>1249</v>
      </c>
      <c r="W190" s="26">
        <v>44855</v>
      </c>
      <c r="X190" s="69">
        <v>16.435300000000002</v>
      </c>
      <c r="Y190" s="69">
        <v>39.823</v>
      </c>
      <c r="Z190" s="69">
        <v>43.304699999999997</v>
      </c>
      <c r="AA190" s="69">
        <v>0</v>
      </c>
      <c r="AB190" s="69">
        <v>2.9932E-2</v>
      </c>
      <c r="AC190" s="69">
        <v>0.30604399999999998</v>
      </c>
      <c r="AD190" s="69" t="s">
        <v>16</v>
      </c>
      <c r="AE190" s="69" t="s">
        <v>16</v>
      </c>
      <c r="AF190" s="69">
        <v>-8.3000000000000001E-4</v>
      </c>
      <c r="AG190" s="69">
        <v>99.871300000000005</v>
      </c>
    </row>
    <row r="191" spans="2:33" x14ac:dyDescent="0.2">
      <c r="B191" t="s">
        <v>943</v>
      </c>
      <c r="C191" s="69">
        <v>14</v>
      </c>
      <c r="D191" s="42" t="s">
        <v>936</v>
      </c>
      <c r="E191" s="25">
        <v>44691</v>
      </c>
      <c r="F191" s="45" t="s">
        <v>98</v>
      </c>
      <c r="G191" s="69">
        <v>17.736899999999999</v>
      </c>
      <c r="H191" s="69">
        <v>39.682400000000001</v>
      </c>
      <c r="I191" s="69">
        <v>41.943300000000001</v>
      </c>
      <c r="J191" s="69">
        <v>0.24953800000000001</v>
      </c>
      <c r="K191" s="69">
        <v>2.0056000000000001E-2</v>
      </c>
      <c r="L191" s="69">
        <v>0.26264100000000001</v>
      </c>
      <c r="M191" s="69">
        <v>2.8497999999999999E-2</v>
      </c>
      <c r="N191" s="69">
        <v>3.5880000000000002E-2</v>
      </c>
      <c r="O191" s="69">
        <v>0.152056</v>
      </c>
      <c r="P191" s="69">
        <v>100.111</v>
      </c>
      <c r="Q191" s="69">
        <f t="shared" si="9"/>
        <v>80.828435066252908</v>
      </c>
      <c r="U191">
        <v>89</v>
      </c>
      <c r="V191" t="s">
        <v>1249</v>
      </c>
      <c r="W191" s="26">
        <v>44855</v>
      </c>
      <c r="X191" s="69">
        <v>16.454999999999998</v>
      </c>
      <c r="Y191" s="69">
        <v>39.794600000000003</v>
      </c>
      <c r="Z191" s="69">
        <v>43.307099999999998</v>
      </c>
      <c r="AA191" s="69">
        <v>0</v>
      </c>
      <c r="AB191" s="69">
        <v>4.1431999999999997E-2</v>
      </c>
      <c r="AC191" s="69">
        <v>0.30143300000000001</v>
      </c>
      <c r="AD191" s="69">
        <v>4.4799999999999999E-4</v>
      </c>
      <c r="AE191" s="69" t="s">
        <v>16</v>
      </c>
      <c r="AF191" s="69">
        <v>5.4460000000000003E-3</v>
      </c>
      <c r="AG191" s="69">
        <v>99.891499999999994</v>
      </c>
    </row>
    <row r="192" spans="2:33" x14ac:dyDescent="0.2">
      <c r="B192" t="s">
        <v>944</v>
      </c>
      <c r="C192" s="69">
        <v>14</v>
      </c>
      <c r="D192" s="42" t="s">
        <v>936</v>
      </c>
      <c r="E192" s="25">
        <v>44691</v>
      </c>
      <c r="F192" s="45" t="s">
        <v>98</v>
      </c>
      <c r="G192" s="69">
        <v>17.860700000000001</v>
      </c>
      <c r="H192" s="69">
        <v>39.493899999999996</v>
      </c>
      <c r="I192" s="69">
        <v>41.725200000000001</v>
      </c>
      <c r="J192" s="69">
        <v>0.26977099999999998</v>
      </c>
      <c r="K192" s="69">
        <v>8.9650000000000007E-3</v>
      </c>
      <c r="L192" s="69">
        <v>0.27157399999999998</v>
      </c>
      <c r="M192" s="69">
        <v>2.9093000000000001E-2</v>
      </c>
      <c r="N192" s="69">
        <v>2.6643E-2</v>
      </c>
      <c r="O192" s="69">
        <v>0.165076</v>
      </c>
      <c r="P192" s="69">
        <v>99.850899999999996</v>
      </c>
      <c r="Q192" s="69">
        <f t="shared" si="9"/>
        <v>80.639155624208584</v>
      </c>
      <c r="U192">
        <v>92</v>
      </c>
      <c r="V192" t="s">
        <v>1250</v>
      </c>
      <c r="W192" s="26">
        <v>44855</v>
      </c>
      <c r="X192" s="69">
        <v>16.542000000000002</v>
      </c>
      <c r="Y192" s="69">
        <v>39.811900000000001</v>
      </c>
      <c r="Z192" s="69">
        <v>43.281100000000002</v>
      </c>
      <c r="AA192" s="69">
        <v>0</v>
      </c>
      <c r="AB192" s="69">
        <v>3.8593000000000002E-2</v>
      </c>
      <c r="AC192" s="69">
        <v>0.31319900000000001</v>
      </c>
      <c r="AD192" s="69">
        <v>6.7199999999999996E-4</v>
      </c>
      <c r="AE192" s="69" t="s">
        <v>16</v>
      </c>
      <c r="AF192" s="69">
        <v>-4.1900000000000001E-3</v>
      </c>
      <c r="AG192" s="69">
        <v>99.964399999999998</v>
      </c>
    </row>
    <row r="193" spans="2:34" x14ac:dyDescent="0.2">
      <c r="B193" t="s">
        <v>945</v>
      </c>
      <c r="C193" s="69">
        <v>14</v>
      </c>
      <c r="D193" s="42" t="s">
        <v>936</v>
      </c>
      <c r="E193" s="25">
        <v>44691</v>
      </c>
      <c r="F193" s="45" t="s">
        <v>98</v>
      </c>
      <c r="G193" s="69">
        <v>19.621700000000001</v>
      </c>
      <c r="H193" s="69">
        <v>39.253399999999999</v>
      </c>
      <c r="I193" s="69">
        <v>40.299399999999999</v>
      </c>
      <c r="J193" s="69">
        <v>0.25067099999999998</v>
      </c>
      <c r="K193" s="69">
        <v>-3.8800000000000002E-3</v>
      </c>
      <c r="L193" s="69">
        <v>0.31042599999999998</v>
      </c>
      <c r="M193" s="69">
        <v>3.9632000000000001E-2</v>
      </c>
      <c r="N193" s="69">
        <v>1.5624000000000001E-2</v>
      </c>
      <c r="O193" s="69">
        <v>0.100532</v>
      </c>
      <c r="P193" s="69">
        <v>99.887600000000006</v>
      </c>
      <c r="Q193" s="69">
        <f t="shared" si="9"/>
        <v>78.548633652738715</v>
      </c>
      <c r="U193">
        <v>92</v>
      </c>
      <c r="V193" t="s">
        <v>1250</v>
      </c>
      <c r="W193" s="26">
        <v>44855</v>
      </c>
      <c r="X193" s="69">
        <v>16.451899999999998</v>
      </c>
      <c r="Y193" s="69">
        <v>39.897300000000001</v>
      </c>
      <c r="Z193" s="69">
        <v>43.304600000000001</v>
      </c>
      <c r="AA193" s="69">
        <v>0</v>
      </c>
      <c r="AB193" s="69">
        <v>2.5224E-2</v>
      </c>
      <c r="AC193" s="69">
        <v>0.310276</v>
      </c>
      <c r="AD193" s="69">
        <v>-3.5799999999999998E-3</v>
      </c>
      <c r="AE193" s="69" t="s">
        <v>16</v>
      </c>
      <c r="AF193" s="69">
        <v>-8.8999999999999995E-4</v>
      </c>
      <c r="AG193" s="69">
        <v>99.964500000000001</v>
      </c>
    </row>
    <row r="194" spans="2:34" x14ac:dyDescent="0.2">
      <c r="B194" t="s">
        <v>946</v>
      </c>
      <c r="C194" s="69">
        <v>14</v>
      </c>
      <c r="D194" s="42" t="s">
        <v>936</v>
      </c>
      <c r="E194" s="25">
        <v>44691</v>
      </c>
      <c r="F194" s="45" t="s">
        <v>98</v>
      </c>
      <c r="G194" s="69">
        <v>17.536100000000001</v>
      </c>
      <c r="H194" s="69">
        <v>39.746400000000001</v>
      </c>
      <c r="I194" s="69">
        <v>42.100700000000003</v>
      </c>
      <c r="J194" s="69">
        <v>0.25012099999999998</v>
      </c>
      <c r="K194" s="69">
        <v>1.5879999999999998E-2</v>
      </c>
      <c r="L194" s="69">
        <v>0.24013499999999999</v>
      </c>
      <c r="M194" s="69">
        <v>1.5553000000000001E-2</v>
      </c>
      <c r="N194" s="69">
        <v>2.5356E-2</v>
      </c>
      <c r="O194" s="69">
        <v>0.173538</v>
      </c>
      <c r="P194" s="69">
        <v>100.104</v>
      </c>
      <c r="Q194" s="69">
        <f t="shared" si="9"/>
        <v>81.061817154728985</v>
      </c>
      <c r="U194">
        <v>116</v>
      </c>
      <c r="V194" t="s">
        <v>1251</v>
      </c>
      <c r="W194" s="26">
        <v>44855</v>
      </c>
      <c r="X194" s="69">
        <v>16.553000000000001</v>
      </c>
      <c r="Y194" s="69">
        <v>40.131</v>
      </c>
      <c r="Z194" s="69">
        <v>43.839599999999997</v>
      </c>
      <c r="AA194" s="69">
        <v>0</v>
      </c>
      <c r="AB194" s="69">
        <v>3.1237999999999998E-2</v>
      </c>
      <c r="AC194" s="69">
        <v>0.32164399999999999</v>
      </c>
      <c r="AD194" s="69">
        <v>-1.9499999999999999E-3</v>
      </c>
      <c r="AE194" s="69" t="s">
        <v>16</v>
      </c>
      <c r="AF194" s="69">
        <v>1.0945E-2</v>
      </c>
      <c r="AG194" s="69">
        <v>100.87</v>
      </c>
    </row>
    <row r="195" spans="2:34" x14ac:dyDescent="0.2">
      <c r="B195" t="s">
        <v>947</v>
      </c>
      <c r="C195" s="69">
        <v>14</v>
      </c>
      <c r="D195" s="42" t="s">
        <v>936</v>
      </c>
      <c r="E195" s="25">
        <v>44691</v>
      </c>
      <c r="F195" s="45" t="s">
        <v>355</v>
      </c>
      <c r="G195" s="69">
        <v>18.433199999999999</v>
      </c>
      <c r="H195" s="69">
        <v>39.032600000000002</v>
      </c>
      <c r="I195" s="69">
        <v>41.607700000000001</v>
      </c>
      <c r="J195" s="69">
        <v>0.311973</v>
      </c>
      <c r="K195" s="69">
        <v>1.142E-2</v>
      </c>
      <c r="L195" s="69">
        <v>0.31565900000000002</v>
      </c>
      <c r="M195" s="69">
        <v>4.1362000000000003E-2</v>
      </c>
      <c r="N195" s="69">
        <v>1.4418E-2</v>
      </c>
      <c r="O195" s="69">
        <v>0.11686299999999999</v>
      </c>
      <c r="P195" s="69">
        <v>99.885199999999998</v>
      </c>
      <c r="Q195" s="69">
        <f t="shared" si="9"/>
        <v>80.0968896393573</v>
      </c>
      <c r="U195">
        <v>116</v>
      </c>
      <c r="V195" t="s">
        <v>1251</v>
      </c>
      <c r="W195" s="26">
        <v>44855</v>
      </c>
      <c r="X195" s="69">
        <v>16.477699999999999</v>
      </c>
      <c r="Y195" s="69">
        <v>40.061599999999999</v>
      </c>
      <c r="Z195" s="69">
        <v>43.7517</v>
      </c>
      <c r="AA195" s="69">
        <v>0</v>
      </c>
      <c r="AB195" s="69">
        <v>2.9696E-2</v>
      </c>
      <c r="AC195" s="69">
        <v>0.30513200000000001</v>
      </c>
      <c r="AD195" s="69">
        <v>-4.3600000000000002E-3</v>
      </c>
      <c r="AE195" s="69" t="s">
        <v>16</v>
      </c>
      <c r="AF195" s="69">
        <v>6.6369999999999997E-3</v>
      </c>
      <c r="AG195" s="69">
        <v>100.611</v>
      </c>
    </row>
    <row r="196" spans="2:34" x14ac:dyDescent="0.2">
      <c r="B196" t="s">
        <v>948</v>
      </c>
      <c r="C196" s="69">
        <v>14</v>
      </c>
      <c r="D196" s="42" t="s">
        <v>936</v>
      </c>
      <c r="E196" s="25">
        <v>44691</v>
      </c>
      <c r="F196" s="45" t="s">
        <v>355</v>
      </c>
      <c r="G196" s="69">
        <v>18.1569</v>
      </c>
      <c r="H196" s="69">
        <v>39.168199999999999</v>
      </c>
      <c r="I196" s="69">
        <v>41.886400000000002</v>
      </c>
      <c r="J196" s="69">
        <v>0.321934</v>
      </c>
      <c r="K196" s="69">
        <v>1.8117000000000001E-2</v>
      </c>
      <c r="L196" s="69">
        <v>0.317664</v>
      </c>
      <c r="M196" s="69">
        <v>4.9848999999999997E-2</v>
      </c>
      <c r="N196" s="69">
        <v>1.4366E-2</v>
      </c>
      <c r="O196" s="69">
        <v>9.9177000000000001E-2</v>
      </c>
      <c r="P196" s="69">
        <v>100.033</v>
      </c>
      <c r="Q196" s="69">
        <f t="shared" si="9"/>
        <v>80.441805915107906</v>
      </c>
      <c r="U196">
        <v>136</v>
      </c>
      <c r="V196" t="s">
        <v>1252</v>
      </c>
      <c r="W196" s="26">
        <v>44855</v>
      </c>
      <c r="X196" s="69">
        <v>16.479199999999999</v>
      </c>
      <c r="Y196" s="69">
        <v>40.103999999999999</v>
      </c>
      <c r="Z196" s="69">
        <v>43.5794</v>
      </c>
      <c r="AA196" s="69">
        <v>0</v>
      </c>
      <c r="AB196" s="69">
        <v>2.3855000000000001E-2</v>
      </c>
      <c r="AC196" s="69">
        <v>0.32546799999999998</v>
      </c>
      <c r="AD196" s="69">
        <v>-6.8999999999999997E-4</v>
      </c>
      <c r="AE196" s="69" t="s">
        <v>16</v>
      </c>
      <c r="AF196" s="69">
        <v>9.1070000000000005E-3</v>
      </c>
      <c r="AG196" s="69">
        <v>100.504</v>
      </c>
    </row>
    <row r="197" spans="2:34" x14ac:dyDescent="0.2">
      <c r="B197" t="s">
        <v>949</v>
      </c>
      <c r="C197" s="69">
        <v>14</v>
      </c>
      <c r="D197" s="42" t="s">
        <v>936</v>
      </c>
      <c r="E197" s="25">
        <v>44691</v>
      </c>
      <c r="F197" s="45" t="s">
        <v>355</v>
      </c>
      <c r="G197" s="69">
        <v>16.183499999999999</v>
      </c>
      <c r="H197" s="69">
        <v>40.000500000000002</v>
      </c>
      <c r="I197" s="69">
        <v>42.9512</v>
      </c>
      <c r="J197" s="69">
        <v>0.34164699999999998</v>
      </c>
      <c r="K197" s="69">
        <v>2.0983999999999999E-2</v>
      </c>
      <c r="L197" s="69">
        <v>0.25145899999999999</v>
      </c>
      <c r="M197" s="69">
        <v>3.8921999999999998E-2</v>
      </c>
      <c r="N197" s="69">
        <v>2.7605000000000001E-2</v>
      </c>
      <c r="O197" s="69">
        <v>0.18110499999999999</v>
      </c>
      <c r="P197" s="69">
        <v>99.996899999999997</v>
      </c>
      <c r="Q197" s="69">
        <f t="shared" si="9"/>
        <v>82.553413783143654</v>
      </c>
      <c r="U197">
        <v>136</v>
      </c>
      <c r="V197" t="s">
        <v>1252</v>
      </c>
      <c r="W197" s="26">
        <v>44855</v>
      </c>
      <c r="X197" s="69">
        <v>16.504200000000001</v>
      </c>
      <c r="Y197" s="69">
        <v>40.026400000000002</v>
      </c>
      <c r="Z197" s="69">
        <v>43.640599999999999</v>
      </c>
      <c r="AA197" s="69">
        <v>0</v>
      </c>
      <c r="AB197" s="69">
        <v>2.9939E-2</v>
      </c>
      <c r="AC197" s="69">
        <v>0.32041500000000001</v>
      </c>
      <c r="AD197" s="69">
        <v>2.6849999999999999E-3</v>
      </c>
      <c r="AE197" s="69" t="s">
        <v>16</v>
      </c>
      <c r="AF197" s="69">
        <v>1.7539999999999999E-3</v>
      </c>
      <c r="AG197" s="69">
        <v>100.512</v>
      </c>
    </row>
    <row r="198" spans="2:34" x14ac:dyDescent="0.2">
      <c r="B198" t="s">
        <v>950</v>
      </c>
      <c r="C198" s="69">
        <v>14</v>
      </c>
      <c r="D198" s="42" t="s">
        <v>936</v>
      </c>
      <c r="E198" s="25">
        <v>44691</v>
      </c>
      <c r="F198" s="45" t="s">
        <v>355</v>
      </c>
      <c r="G198" s="69">
        <v>16.058900000000001</v>
      </c>
      <c r="H198" s="69">
        <v>39.576000000000001</v>
      </c>
      <c r="I198" s="69">
        <v>43.613100000000003</v>
      </c>
      <c r="J198" s="69">
        <v>0.31453300000000001</v>
      </c>
      <c r="K198" s="69">
        <v>2.4244000000000002E-2</v>
      </c>
      <c r="L198" s="69">
        <v>0.24958</v>
      </c>
      <c r="M198" s="69">
        <v>3.5307999999999999E-2</v>
      </c>
      <c r="N198" s="69">
        <v>1.9855999999999999E-2</v>
      </c>
      <c r="O198" s="69">
        <v>0.17697299999999999</v>
      </c>
      <c r="P198" s="69">
        <v>100.069</v>
      </c>
      <c r="Q198" s="69">
        <f t="shared" si="9"/>
        <v>82.882512546723547</v>
      </c>
      <c r="U198">
        <v>139</v>
      </c>
      <c r="V198" t="s">
        <v>1253</v>
      </c>
      <c r="W198" s="26">
        <v>44855</v>
      </c>
      <c r="X198" s="69">
        <v>16.5382</v>
      </c>
      <c r="Y198" s="69">
        <v>39.458500000000001</v>
      </c>
      <c r="Z198" s="69">
        <v>43.638199999999998</v>
      </c>
      <c r="AA198" s="69">
        <v>0</v>
      </c>
      <c r="AB198" s="69">
        <v>3.3096E-2</v>
      </c>
      <c r="AC198" s="69">
        <v>0.32741500000000001</v>
      </c>
      <c r="AD198" s="69">
        <v>9.9179999999999997E-3</v>
      </c>
      <c r="AE198" s="69" t="s">
        <v>16</v>
      </c>
      <c r="AF198" s="69">
        <v>1.0397999999999999E-2</v>
      </c>
      <c r="AG198" s="69">
        <v>100.003</v>
      </c>
    </row>
    <row r="199" spans="2:34" x14ac:dyDescent="0.2">
      <c r="B199" t="s">
        <v>951</v>
      </c>
      <c r="C199" s="69">
        <v>14</v>
      </c>
      <c r="D199" s="42" t="s">
        <v>936</v>
      </c>
      <c r="E199" s="25">
        <v>44691</v>
      </c>
      <c r="F199" s="45" t="s">
        <v>355</v>
      </c>
      <c r="G199" s="69">
        <v>17.199200000000001</v>
      </c>
      <c r="H199" s="69">
        <v>39.818899999999999</v>
      </c>
      <c r="I199" s="69">
        <v>42.069600000000001</v>
      </c>
      <c r="J199" s="69">
        <v>0.33448099999999997</v>
      </c>
      <c r="K199" s="69">
        <v>3.8075999999999999E-2</v>
      </c>
      <c r="L199" s="69">
        <v>0.290157</v>
      </c>
      <c r="M199" s="69">
        <v>5.4537000000000002E-2</v>
      </c>
      <c r="N199" s="69">
        <v>1.678E-2</v>
      </c>
      <c r="O199" s="69">
        <v>0.143676</v>
      </c>
      <c r="P199" s="69">
        <v>99.965299999999999</v>
      </c>
      <c r="Q199" s="69">
        <f t="shared" si="9"/>
        <v>81.34661607043158</v>
      </c>
      <c r="U199">
        <v>139</v>
      </c>
      <c r="V199" t="s">
        <v>1253</v>
      </c>
      <c r="W199" s="26">
        <v>44855</v>
      </c>
      <c r="X199" s="69">
        <v>16.473500000000001</v>
      </c>
      <c r="Y199" s="69">
        <v>39.589599999999997</v>
      </c>
      <c r="Z199" s="69">
        <v>43.582299999999996</v>
      </c>
      <c r="AA199" s="69">
        <v>0</v>
      </c>
      <c r="AB199" s="69">
        <v>2.1670999999999999E-2</v>
      </c>
      <c r="AC199" s="69">
        <v>0.31052000000000002</v>
      </c>
      <c r="AD199" s="69">
        <v>3.3399999999999999E-4</v>
      </c>
      <c r="AE199" s="69" t="s">
        <v>16</v>
      </c>
      <c r="AF199" s="69">
        <v>7.9150000000000002E-3</v>
      </c>
      <c r="AG199" s="69">
        <v>99.965599999999995</v>
      </c>
    </row>
    <row r="200" spans="2:34" x14ac:dyDescent="0.2">
      <c r="B200" t="s">
        <v>952</v>
      </c>
      <c r="C200" s="69">
        <v>14</v>
      </c>
      <c r="D200" s="42" t="s">
        <v>936</v>
      </c>
      <c r="E200" s="25">
        <v>44691</v>
      </c>
      <c r="F200" s="45" t="s">
        <v>355</v>
      </c>
      <c r="G200" s="69">
        <v>17.651700000000002</v>
      </c>
      <c r="H200" s="69">
        <v>39.433199999999999</v>
      </c>
      <c r="I200" s="69">
        <v>42.449800000000003</v>
      </c>
      <c r="J200" s="69">
        <v>0.33816600000000002</v>
      </c>
      <c r="K200" s="69">
        <v>1.4024E-2</v>
      </c>
      <c r="L200" s="69">
        <v>0.31003599999999998</v>
      </c>
      <c r="M200" s="69">
        <v>3.7071E-2</v>
      </c>
      <c r="N200" s="69">
        <v>1.4357E-2</v>
      </c>
      <c r="O200" s="69">
        <v>0.124903</v>
      </c>
      <c r="P200" s="69">
        <v>100.373</v>
      </c>
      <c r="Q200" s="69">
        <f t="shared" si="9"/>
        <v>81.087707175600499</v>
      </c>
      <c r="U200">
        <v>139</v>
      </c>
      <c r="V200" t="s">
        <v>1253</v>
      </c>
      <c r="W200" s="26">
        <v>44855</v>
      </c>
      <c r="X200" s="69">
        <v>16.533000000000001</v>
      </c>
      <c r="Y200" s="69">
        <v>39.545299999999997</v>
      </c>
      <c r="Z200" s="69">
        <v>43.631900000000002</v>
      </c>
      <c r="AA200" s="69">
        <v>0</v>
      </c>
      <c r="AB200" s="69">
        <v>2.7824999999999999E-2</v>
      </c>
      <c r="AC200" s="69">
        <v>0.31288199999999999</v>
      </c>
      <c r="AD200" s="69">
        <v>7.7999999999999999E-4</v>
      </c>
      <c r="AE200" s="69" t="s">
        <v>16</v>
      </c>
      <c r="AF200" s="69">
        <v>1.3818E-2</v>
      </c>
      <c r="AG200" s="69">
        <v>100.04600000000001</v>
      </c>
    </row>
    <row r="201" spans="2:34" x14ac:dyDescent="0.2">
      <c r="B201" t="s">
        <v>953</v>
      </c>
      <c r="C201" s="69">
        <v>14</v>
      </c>
      <c r="D201" s="42" t="s">
        <v>936</v>
      </c>
      <c r="E201" s="25">
        <v>44691</v>
      </c>
      <c r="F201" s="45" t="s">
        <v>355</v>
      </c>
      <c r="G201" s="69">
        <v>18.350899999999999</v>
      </c>
      <c r="H201" s="69">
        <v>39.317999999999998</v>
      </c>
      <c r="I201" s="69">
        <v>41.720599999999997</v>
      </c>
      <c r="J201" s="69">
        <v>0.32691700000000001</v>
      </c>
      <c r="K201" s="69">
        <v>1.7426000000000001E-2</v>
      </c>
      <c r="L201" s="69">
        <v>0.31768000000000002</v>
      </c>
      <c r="M201" s="69">
        <v>5.7889999999999997E-2</v>
      </c>
      <c r="N201" s="69">
        <v>1.7631999999999998E-2</v>
      </c>
      <c r="O201" s="69">
        <v>0.12705</v>
      </c>
      <c r="P201" s="69">
        <v>100.254</v>
      </c>
      <c r="Q201" s="69">
        <f t="shared" si="9"/>
        <v>80.211176201365703</v>
      </c>
      <c r="U201">
        <v>139</v>
      </c>
      <c r="V201" t="s">
        <v>1253</v>
      </c>
      <c r="W201" s="26">
        <v>44855</v>
      </c>
      <c r="X201" s="69">
        <v>16.506599999999999</v>
      </c>
      <c r="Y201" s="69">
        <v>39.571100000000001</v>
      </c>
      <c r="Z201" s="69">
        <v>43.473599999999998</v>
      </c>
      <c r="AA201" s="69">
        <v>0</v>
      </c>
      <c r="AB201" s="69">
        <v>2.6724999999999999E-2</v>
      </c>
      <c r="AC201" s="69">
        <v>0.30709999999999998</v>
      </c>
      <c r="AD201" s="69">
        <v>-2.6700000000000001E-3</v>
      </c>
      <c r="AE201" s="69" t="s">
        <v>16</v>
      </c>
      <c r="AF201" s="69">
        <v>3.5990000000000002E-3</v>
      </c>
      <c r="AG201" s="69">
        <v>99.867099999999994</v>
      </c>
    </row>
    <row r="202" spans="2:34" x14ac:dyDescent="0.2">
      <c r="B202" t="s">
        <v>954</v>
      </c>
      <c r="C202" s="69">
        <v>14</v>
      </c>
      <c r="D202" s="42" t="s">
        <v>936</v>
      </c>
      <c r="E202" s="25">
        <v>44691</v>
      </c>
      <c r="F202" s="45" t="s">
        <v>355</v>
      </c>
      <c r="G202" s="69">
        <v>18.652899999999999</v>
      </c>
      <c r="H202" s="69">
        <v>39.277700000000003</v>
      </c>
      <c r="I202" s="69">
        <v>41.3752</v>
      </c>
      <c r="J202" s="69">
        <v>0.309475</v>
      </c>
      <c r="K202" s="69">
        <v>4.4710000000000001E-3</v>
      </c>
      <c r="L202" s="69">
        <v>0.31669000000000003</v>
      </c>
      <c r="M202" s="69">
        <v>3.3718999999999999E-2</v>
      </c>
      <c r="N202" s="69">
        <v>8.0960000000000008E-3</v>
      </c>
      <c r="O202" s="69">
        <v>0.101239</v>
      </c>
      <c r="P202" s="69">
        <v>100.08</v>
      </c>
      <c r="Q202" s="69">
        <f t="shared" si="9"/>
        <v>79.817214781548273</v>
      </c>
      <c r="U202">
        <v>139</v>
      </c>
      <c r="V202" t="s">
        <v>1253</v>
      </c>
      <c r="W202" s="26">
        <v>44855</v>
      </c>
      <c r="X202" s="69">
        <v>16.451499999999999</v>
      </c>
      <c r="Y202" s="69">
        <v>39.411700000000003</v>
      </c>
      <c r="Z202" s="69">
        <v>43.546799999999998</v>
      </c>
      <c r="AA202" s="69">
        <v>0</v>
      </c>
      <c r="AB202" s="69">
        <v>3.1046000000000001E-2</v>
      </c>
      <c r="AC202" s="69">
        <v>0.31564700000000001</v>
      </c>
      <c r="AD202" s="69">
        <v>-2.2000000000000001E-4</v>
      </c>
      <c r="AE202" s="69" t="s">
        <v>16</v>
      </c>
      <c r="AF202" s="69">
        <v>1.4350000000000001E-3</v>
      </c>
      <c r="AG202" s="69">
        <v>99.745599999999996</v>
      </c>
    </row>
    <row r="203" spans="2:34" x14ac:dyDescent="0.2">
      <c r="B203" t="s">
        <v>955</v>
      </c>
      <c r="C203" s="69">
        <v>14</v>
      </c>
      <c r="D203" s="42" t="s">
        <v>936</v>
      </c>
      <c r="E203" s="25">
        <v>44691</v>
      </c>
      <c r="F203" s="45" t="s">
        <v>355</v>
      </c>
      <c r="G203" s="69">
        <v>18.942</v>
      </c>
      <c r="H203" s="69">
        <v>39.1111</v>
      </c>
      <c r="I203" s="69">
        <v>40.872</v>
      </c>
      <c r="J203" s="69">
        <v>0.32320599999999999</v>
      </c>
      <c r="K203" s="69">
        <v>7.7860000000000004E-3</v>
      </c>
      <c r="L203" s="69">
        <v>0.32684800000000003</v>
      </c>
      <c r="M203" s="69">
        <v>5.0826999999999997E-2</v>
      </c>
      <c r="N203" s="69">
        <v>9.8949999999999993E-3</v>
      </c>
      <c r="O203" s="69">
        <v>9.9849999999999994E-2</v>
      </c>
      <c r="P203" s="69">
        <v>99.743499999999997</v>
      </c>
      <c r="Q203" s="69">
        <f t="shared" si="9"/>
        <v>79.368666479748541</v>
      </c>
      <c r="U203">
        <v>142</v>
      </c>
      <c r="V203" t="s">
        <v>1254</v>
      </c>
      <c r="W203" s="26">
        <v>44855</v>
      </c>
      <c r="X203" s="69">
        <v>16.474799999999998</v>
      </c>
      <c r="Y203" s="69">
        <v>39.650199999999998</v>
      </c>
      <c r="Z203" s="69">
        <v>43.701300000000003</v>
      </c>
      <c r="AA203" s="69">
        <v>0</v>
      </c>
      <c r="AB203" s="69">
        <v>1.7399999999999999E-2</v>
      </c>
      <c r="AC203" s="69">
        <v>0.32672499999999999</v>
      </c>
      <c r="AD203" s="69">
        <v>-3.0799999999999998E-3</v>
      </c>
      <c r="AE203" s="69" t="s">
        <v>16</v>
      </c>
      <c r="AF203" s="69">
        <v>1.132E-3</v>
      </c>
      <c r="AG203" s="69">
        <v>100.15</v>
      </c>
    </row>
    <row r="204" spans="2:34" x14ac:dyDescent="0.2">
      <c r="B204" t="s">
        <v>956</v>
      </c>
      <c r="C204" s="69">
        <v>14</v>
      </c>
      <c r="D204" s="42" t="s">
        <v>936</v>
      </c>
      <c r="E204" s="25">
        <v>44691</v>
      </c>
      <c r="F204" s="45" t="s">
        <v>355</v>
      </c>
      <c r="G204" s="69">
        <v>17.386900000000001</v>
      </c>
      <c r="H204" s="69">
        <v>39.4542</v>
      </c>
      <c r="I204" s="69">
        <v>42.274999999999999</v>
      </c>
      <c r="J204" s="69">
        <v>0.34046900000000002</v>
      </c>
      <c r="K204" s="69">
        <v>5.8279999999999998E-3</v>
      </c>
      <c r="L204" s="69">
        <v>0.29351100000000002</v>
      </c>
      <c r="M204" s="69">
        <v>3.8608999999999997E-2</v>
      </c>
      <c r="N204" s="69">
        <v>1.1887999999999999E-2</v>
      </c>
      <c r="O204" s="69">
        <v>0.13977500000000001</v>
      </c>
      <c r="P204" s="69">
        <v>99.945999999999998</v>
      </c>
      <c r="Q204" s="69">
        <f t="shared" si="9"/>
        <v>81.255650086370778</v>
      </c>
      <c r="U204">
        <v>142</v>
      </c>
      <c r="V204" t="s">
        <v>1254</v>
      </c>
      <c r="W204" s="26">
        <v>44855</v>
      </c>
      <c r="X204" s="69">
        <v>16.502500000000001</v>
      </c>
      <c r="Y204" s="69">
        <v>39.669600000000003</v>
      </c>
      <c r="Z204" s="69">
        <v>43.691200000000002</v>
      </c>
      <c r="AA204" s="69">
        <v>0</v>
      </c>
      <c r="AB204" s="69">
        <v>3.1347E-2</v>
      </c>
      <c r="AC204" s="69">
        <v>0.332567</v>
      </c>
      <c r="AD204" s="69">
        <v>3.6740000000000002E-3</v>
      </c>
      <c r="AE204" s="69" t="s">
        <v>16</v>
      </c>
      <c r="AF204" s="69" t="s">
        <v>16</v>
      </c>
      <c r="AG204" s="69">
        <v>100.21</v>
      </c>
    </row>
    <row r="205" spans="2:34" x14ac:dyDescent="0.2">
      <c r="B205" t="s">
        <v>957</v>
      </c>
      <c r="C205" s="69">
        <v>14</v>
      </c>
      <c r="D205" s="42" t="s">
        <v>936</v>
      </c>
      <c r="E205" s="25">
        <v>44691</v>
      </c>
      <c r="F205" s="45" t="s">
        <v>355</v>
      </c>
      <c r="G205" s="69">
        <v>15.9</v>
      </c>
      <c r="H205" s="69">
        <v>40.010300000000001</v>
      </c>
      <c r="I205" s="69">
        <v>43.308599999999998</v>
      </c>
      <c r="J205" s="69">
        <v>0.30516900000000002</v>
      </c>
      <c r="K205" s="69">
        <v>2.4775999999999999E-2</v>
      </c>
      <c r="L205" s="69">
        <v>0.236433</v>
      </c>
      <c r="M205" s="69">
        <v>3.1456999999999999E-2</v>
      </c>
      <c r="N205" s="69">
        <v>1.8848E-2</v>
      </c>
      <c r="O205" s="69">
        <v>0.17522699999999999</v>
      </c>
      <c r="P205" s="69">
        <v>100.011</v>
      </c>
      <c r="Q205" s="69">
        <f t="shared" si="9"/>
        <v>82.924151614186528</v>
      </c>
      <c r="U205">
        <v>142</v>
      </c>
      <c r="V205" t="s">
        <v>1254</v>
      </c>
      <c r="W205" s="26">
        <v>44855</v>
      </c>
      <c r="X205" s="69">
        <v>16.5473</v>
      </c>
      <c r="Y205" s="69">
        <v>39.654499999999999</v>
      </c>
      <c r="Z205" s="69">
        <v>43.832500000000003</v>
      </c>
      <c r="AA205" s="69">
        <v>0</v>
      </c>
      <c r="AB205" s="69">
        <v>2.2988000000000001E-2</v>
      </c>
      <c r="AC205" s="69">
        <v>0.326403</v>
      </c>
      <c r="AD205" s="69" t="s">
        <v>16</v>
      </c>
      <c r="AE205" s="69" t="s">
        <v>16</v>
      </c>
      <c r="AF205" s="69">
        <v>4.6900000000000002E-4</v>
      </c>
      <c r="AG205" s="69">
        <v>100.361</v>
      </c>
    </row>
    <row r="206" spans="2:34" x14ac:dyDescent="0.2">
      <c r="B206" t="s">
        <v>958</v>
      </c>
      <c r="C206" s="69">
        <v>14</v>
      </c>
      <c r="D206" s="42" t="s">
        <v>936</v>
      </c>
      <c r="E206" s="25">
        <v>44691</v>
      </c>
      <c r="F206" s="45" t="s">
        <v>891</v>
      </c>
      <c r="G206" s="69">
        <v>19.553799999999999</v>
      </c>
      <c r="H206" s="69">
        <v>39.288899999999998</v>
      </c>
      <c r="I206" s="69">
        <v>40.4741</v>
      </c>
      <c r="J206" s="69">
        <v>0.25317200000000001</v>
      </c>
      <c r="K206" s="69">
        <v>4.1100000000000002E-4</v>
      </c>
      <c r="L206" s="69">
        <v>0.32730799999999999</v>
      </c>
      <c r="M206" s="69">
        <v>2.3515000000000001E-2</v>
      </c>
      <c r="N206" s="69">
        <v>2.2827E-2</v>
      </c>
      <c r="O206" s="69">
        <v>0.107614</v>
      </c>
      <c r="P206" s="69">
        <v>100.05200000000001</v>
      </c>
      <c r="Q206" s="69">
        <f t="shared" si="9"/>
        <v>78.679637193406876</v>
      </c>
      <c r="U206">
        <v>142</v>
      </c>
      <c r="V206" t="s">
        <v>1254</v>
      </c>
      <c r="W206" s="26">
        <v>44855</v>
      </c>
      <c r="X206" s="69">
        <v>16.5366</v>
      </c>
      <c r="Y206" s="69">
        <v>39.538499999999999</v>
      </c>
      <c r="Z206" s="69">
        <v>43.706400000000002</v>
      </c>
      <c r="AA206" s="69">
        <v>0</v>
      </c>
      <c r="AB206" s="69">
        <v>2.5940999999999999E-2</v>
      </c>
      <c r="AC206" s="69">
        <v>0.30687500000000001</v>
      </c>
      <c r="AD206" s="69" t="s">
        <v>16</v>
      </c>
      <c r="AE206" s="69" t="s">
        <v>16</v>
      </c>
      <c r="AF206" s="69">
        <v>1.2019E-2</v>
      </c>
      <c r="AG206" s="69">
        <v>100.09699999999999</v>
      </c>
    </row>
    <row r="207" spans="2:34" x14ac:dyDescent="0.2">
      <c r="B207" t="s">
        <v>958</v>
      </c>
      <c r="C207" s="69">
        <v>14</v>
      </c>
      <c r="D207" s="42" t="s">
        <v>936</v>
      </c>
      <c r="E207" s="25">
        <v>44691</v>
      </c>
      <c r="F207" s="45" t="s">
        <v>891</v>
      </c>
      <c r="G207" s="69">
        <v>19.591000000000001</v>
      </c>
      <c r="H207" s="69">
        <v>39.012999999999998</v>
      </c>
      <c r="I207" s="69">
        <v>40.424100000000003</v>
      </c>
      <c r="J207" s="69">
        <v>0.25362099999999999</v>
      </c>
      <c r="K207" s="69">
        <v>-6.4000000000000005E-4</v>
      </c>
      <c r="L207" s="69">
        <v>0.32319199999999998</v>
      </c>
      <c r="M207" s="69">
        <v>2.4063999999999999E-2</v>
      </c>
      <c r="N207" s="69">
        <v>2.2699E-2</v>
      </c>
      <c r="O207" s="69">
        <v>0.10466</v>
      </c>
      <c r="P207" s="69">
        <v>99.755700000000004</v>
      </c>
      <c r="Q207" s="69">
        <f t="shared" ref="Q207:Q233" si="10">100*((I207/40.3)/(I207/40.3+(G207/71.85)))</f>
        <v>78.626971423602427</v>
      </c>
      <c r="U207" s="49" t="s">
        <v>64</v>
      </c>
      <c r="V207" s="50"/>
      <c r="W207" s="50"/>
      <c r="X207" s="73">
        <f>AVERAGE(X127:X206)</f>
        <v>16.529228749999994</v>
      </c>
      <c r="Y207" s="73">
        <f t="shared" ref="Y207:AF207" si="11">AVERAGE(Y127:Y206)</f>
        <v>39.684906249999997</v>
      </c>
      <c r="Z207" s="73">
        <f t="shared" si="11"/>
        <v>43.938356250000012</v>
      </c>
      <c r="AA207" s="73">
        <f t="shared" si="11"/>
        <v>1.9372500000000004E-3</v>
      </c>
      <c r="AB207" s="73">
        <f t="shared" si="11"/>
        <v>3.0914249999999987E-2</v>
      </c>
      <c r="AC207" s="73">
        <f t="shared" si="11"/>
        <v>0.31452804999999995</v>
      </c>
      <c r="AD207" s="73">
        <f t="shared" si="11"/>
        <v>2.2357222222222223E-3</v>
      </c>
      <c r="AE207" s="73">
        <f t="shared" si="11"/>
        <v>2.0342105263157874E-4</v>
      </c>
      <c r="AF207" s="73">
        <f t="shared" si="11"/>
        <v>2.5443548387096776E-3</v>
      </c>
      <c r="AG207" s="69"/>
      <c r="AH207" s="69"/>
    </row>
    <row r="208" spans="2:34" x14ac:dyDescent="0.2">
      <c r="B208" t="s">
        <v>958</v>
      </c>
      <c r="C208" s="69">
        <v>14</v>
      </c>
      <c r="D208" s="42" t="s">
        <v>936</v>
      </c>
      <c r="E208" s="25">
        <v>44691</v>
      </c>
      <c r="F208" s="45" t="s">
        <v>891</v>
      </c>
      <c r="G208" s="69">
        <v>19.526399999999999</v>
      </c>
      <c r="H208" s="69">
        <v>39.2102</v>
      </c>
      <c r="I208" s="69">
        <v>40.434800000000003</v>
      </c>
      <c r="J208" s="69">
        <v>0.25310199999999999</v>
      </c>
      <c r="K208" s="69">
        <v>3.5799999999999998E-3</v>
      </c>
      <c r="L208" s="69">
        <v>0.30472500000000002</v>
      </c>
      <c r="M208" s="69">
        <v>2.4303999999999999E-2</v>
      </c>
      <c r="N208" s="69">
        <v>1.6206999999999999E-2</v>
      </c>
      <c r="O208" s="69">
        <v>0.112432</v>
      </c>
      <c r="P208" s="69">
        <v>99.885900000000007</v>
      </c>
      <c r="Q208" s="69">
        <f t="shared" si="10"/>
        <v>78.686862572346996</v>
      </c>
      <c r="U208" s="51" t="s">
        <v>65</v>
      </c>
      <c r="V208" s="51"/>
      <c r="W208" s="51"/>
      <c r="X208" s="73">
        <v>16.62</v>
      </c>
      <c r="Y208" s="73">
        <v>38.950000000000003</v>
      </c>
      <c r="Z208" s="73">
        <v>43.58</v>
      </c>
      <c r="AA208" s="73"/>
      <c r="AB208" s="73"/>
      <c r="AC208" s="73">
        <v>0.3</v>
      </c>
      <c r="AD208" s="73"/>
      <c r="AE208" s="73"/>
      <c r="AF208" s="73"/>
      <c r="AG208" s="69"/>
      <c r="AH208" s="69"/>
    </row>
    <row r="209" spans="2:34" x14ac:dyDescent="0.2">
      <c r="B209" t="s">
        <v>958</v>
      </c>
      <c r="C209" s="69">
        <v>14</v>
      </c>
      <c r="D209" s="42" t="s">
        <v>936</v>
      </c>
      <c r="E209" s="25">
        <v>44691</v>
      </c>
      <c r="F209" s="45" t="s">
        <v>891</v>
      </c>
      <c r="G209" s="69">
        <v>19.500299999999999</v>
      </c>
      <c r="H209" s="69">
        <v>39.265999999999998</v>
      </c>
      <c r="I209" s="69">
        <v>40.464300000000001</v>
      </c>
      <c r="J209" s="69">
        <v>0.25690600000000002</v>
      </c>
      <c r="K209" s="69">
        <v>2.1310000000000001E-3</v>
      </c>
      <c r="L209" s="69">
        <v>0.302477</v>
      </c>
      <c r="M209" s="69">
        <v>3.5328999999999999E-2</v>
      </c>
      <c r="N209" s="69">
        <v>1.388E-2</v>
      </c>
      <c r="O209" s="69">
        <v>9.9863999999999994E-2</v>
      </c>
      <c r="P209" s="69">
        <v>99.941199999999995</v>
      </c>
      <c r="Q209" s="69">
        <f t="shared" si="10"/>
        <v>78.721504409302312</v>
      </c>
      <c r="U209" s="51" t="s">
        <v>56</v>
      </c>
      <c r="V209" s="51"/>
      <c r="W209" s="51"/>
      <c r="X209" s="73">
        <f>(X208-X207)/X208*100</f>
        <v>0.54615673886887262</v>
      </c>
      <c r="Y209" s="73">
        <f t="shared" ref="Y209:Z209" si="12">(Y208-Y207)/Y208*100</f>
        <v>-1.8867939666238627</v>
      </c>
      <c r="Z209" s="73">
        <f t="shared" si="12"/>
        <v>-0.82229520422215274</v>
      </c>
      <c r="AA209" s="73"/>
      <c r="AB209" s="73"/>
      <c r="AC209" s="73">
        <f t="shared" ref="AC209" si="13">(AC208-AC207)/AC208*100</f>
        <v>-4.8426833333333192</v>
      </c>
      <c r="AD209" s="73"/>
      <c r="AE209" s="73"/>
      <c r="AF209" s="73"/>
      <c r="AG209" s="69"/>
      <c r="AH209" s="69"/>
    </row>
    <row r="210" spans="2:34" x14ac:dyDescent="0.2">
      <c r="B210" t="s">
        <v>958</v>
      </c>
      <c r="C210" s="69">
        <v>14</v>
      </c>
      <c r="D210" s="42" t="s">
        <v>936</v>
      </c>
      <c r="E210" s="25">
        <v>44691</v>
      </c>
      <c r="F210" s="45" t="s">
        <v>891</v>
      </c>
      <c r="G210" s="69">
        <v>19.385000000000002</v>
      </c>
      <c r="H210" s="69">
        <v>39.391599999999997</v>
      </c>
      <c r="I210" s="69">
        <v>40.499200000000002</v>
      </c>
      <c r="J210" s="69">
        <v>0.26274399999999998</v>
      </c>
      <c r="K210" s="69">
        <v>2.7529999999999998E-3</v>
      </c>
      <c r="L210" s="69">
        <v>0.32732699999999998</v>
      </c>
      <c r="M210" s="69">
        <v>3.4549999999999997E-2</v>
      </c>
      <c r="N210" s="69">
        <v>1.2815E-2</v>
      </c>
      <c r="O210" s="69">
        <v>0.113093</v>
      </c>
      <c r="P210" s="69">
        <v>100.029</v>
      </c>
      <c r="Q210" s="69">
        <f t="shared" si="10"/>
        <v>78.835060176999207</v>
      </c>
      <c r="U210" s="51" t="s">
        <v>57</v>
      </c>
      <c r="V210" s="51"/>
      <c r="W210" s="51"/>
      <c r="X210" s="73">
        <f>(2*STDEV(X127:X206))/X207*100</f>
        <v>0.81393245163018413</v>
      </c>
      <c r="Y210" s="73">
        <f t="shared" ref="Y210:AF210" si="14">(2*STDEV(Y127:Y206))/Y207*100</f>
        <v>1.0087067203797866</v>
      </c>
      <c r="Z210" s="73">
        <f t="shared" si="14"/>
        <v>1.3642699164867198</v>
      </c>
      <c r="AA210" s="73">
        <f t="shared" si="14"/>
        <v>222.86577646142581</v>
      </c>
      <c r="AB210" s="73">
        <f t="shared" si="14"/>
        <v>44.955248264143449</v>
      </c>
      <c r="AC210" s="73">
        <f t="shared" si="14"/>
        <v>5.7771708010110912</v>
      </c>
      <c r="AD210" s="73">
        <f t="shared" si="14"/>
        <v>352.22974889255221</v>
      </c>
      <c r="AE210" s="73">
        <f t="shared" si="14"/>
        <v>3733.1576266285765</v>
      </c>
      <c r="AF210" s="73">
        <f t="shared" si="14"/>
        <v>416.31279815564363</v>
      </c>
      <c r="AG210" s="69"/>
      <c r="AH210" s="69"/>
    </row>
    <row r="211" spans="2:34" x14ac:dyDescent="0.2">
      <c r="B211" t="s">
        <v>958</v>
      </c>
      <c r="C211" s="69">
        <v>14</v>
      </c>
      <c r="D211" s="42" t="s">
        <v>936</v>
      </c>
      <c r="E211" s="25">
        <v>44691</v>
      </c>
      <c r="F211" s="45" t="s">
        <v>891</v>
      </c>
      <c r="G211" s="69">
        <v>17.294699999999999</v>
      </c>
      <c r="H211" s="69">
        <v>39.83</v>
      </c>
      <c r="I211" s="69">
        <v>42.229900000000001</v>
      </c>
      <c r="J211" s="69">
        <v>0.329735</v>
      </c>
      <c r="K211" s="69">
        <v>2.0482E-2</v>
      </c>
      <c r="L211" s="69">
        <v>0.27884399999999998</v>
      </c>
      <c r="M211" s="69">
        <v>2.8854999999999999E-2</v>
      </c>
      <c r="N211" s="69">
        <v>1.7065E-2</v>
      </c>
      <c r="O211" s="69">
        <v>0.16130800000000001</v>
      </c>
      <c r="P211" s="69">
        <v>100.191</v>
      </c>
      <c r="Q211" s="69">
        <f t="shared" si="10"/>
        <v>81.320288503570396</v>
      </c>
      <c r="U211" s="51" t="s">
        <v>58</v>
      </c>
      <c r="V211" s="51"/>
      <c r="W211" s="51"/>
      <c r="X211" s="73">
        <f>2*STDEV(X127:X206)</f>
        <v>0.1345367568004362</v>
      </c>
      <c r="Y211" s="73">
        <f t="shared" ref="Y211:AF211" si="15">2*STDEV(Y127:Y206)</f>
        <v>0.40030431632016794</v>
      </c>
      <c r="Z211" s="73">
        <f t="shared" si="15"/>
        <v>0.59943777611751259</v>
      </c>
      <c r="AA211" s="73">
        <f t="shared" si="15"/>
        <v>4.3174672544989724E-3</v>
      </c>
      <c r="AB211" s="73">
        <f t="shared" si="15"/>
        <v>1.3897577836497961E-2</v>
      </c>
      <c r="AC211" s="73">
        <f t="shared" si="15"/>
        <v>1.8170822665589562E-2</v>
      </c>
      <c r="AD211" s="73">
        <f t="shared" si="15"/>
        <v>7.874878769268321E-3</v>
      </c>
      <c r="AE211" s="73">
        <f t="shared" si="15"/>
        <v>7.594028540483912E-3</v>
      </c>
      <c r="AF211" s="73">
        <f t="shared" si="15"/>
        <v>1.0592474824040772E-2</v>
      </c>
      <c r="AG211" s="69"/>
      <c r="AH211" s="69"/>
    </row>
    <row r="212" spans="2:34" x14ac:dyDescent="0.2">
      <c r="B212" t="s">
        <v>958</v>
      </c>
      <c r="C212" s="69">
        <v>14</v>
      </c>
      <c r="D212" s="42" t="s">
        <v>936</v>
      </c>
      <c r="E212" s="25">
        <v>44691</v>
      </c>
      <c r="F212" s="45" t="s">
        <v>891</v>
      </c>
      <c r="G212" s="69">
        <v>16.9496</v>
      </c>
      <c r="H212" s="69">
        <v>39.596699999999998</v>
      </c>
      <c r="I212" s="69">
        <v>41.993099999999998</v>
      </c>
      <c r="J212" s="69">
        <v>0.34632299999999999</v>
      </c>
      <c r="K212" s="69">
        <v>1.7439E-2</v>
      </c>
      <c r="L212" s="69">
        <v>0.27574700000000002</v>
      </c>
      <c r="M212" s="69">
        <v>3.6457000000000003E-2</v>
      </c>
      <c r="N212" s="69">
        <v>1.3467E-2</v>
      </c>
      <c r="O212" s="69">
        <v>0.135632</v>
      </c>
      <c r="P212" s="69">
        <v>99.364500000000007</v>
      </c>
      <c r="Q212" s="69">
        <f t="shared" si="10"/>
        <v>81.54004153825818</v>
      </c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</row>
    <row r="213" spans="2:34" x14ac:dyDescent="0.2">
      <c r="B213" t="s">
        <v>958</v>
      </c>
      <c r="C213" s="69">
        <v>14</v>
      </c>
      <c r="D213" s="42" t="s">
        <v>936</v>
      </c>
      <c r="E213" s="25">
        <v>44691</v>
      </c>
      <c r="F213" s="45" t="s">
        <v>891</v>
      </c>
      <c r="G213" s="69">
        <v>19.196899999999999</v>
      </c>
      <c r="H213" s="69">
        <v>39.134999999999998</v>
      </c>
      <c r="I213" s="69">
        <v>40.005600000000001</v>
      </c>
      <c r="J213" s="69">
        <v>0.39005200000000001</v>
      </c>
      <c r="K213" s="71" t="s">
        <v>16</v>
      </c>
      <c r="L213" s="69">
        <v>0.34925299999999998</v>
      </c>
      <c r="M213" s="69">
        <v>6.9702E-2</v>
      </c>
      <c r="N213" s="69">
        <v>2.3533999999999999E-2</v>
      </c>
      <c r="O213" s="69">
        <v>9.1162999999999994E-2</v>
      </c>
      <c r="P213" s="69">
        <v>99.251300000000001</v>
      </c>
      <c r="Q213" s="69">
        <f t="shared" si="10"/>
        <v>78.793115891905742</v>
      </c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</row>
    <row r="214" spans="2:34" x14ac:dyDescent="0.2">
      <c r="B214" t="s">
        <v>959</v>
      </c>
      <c r="C214" s="69">
        <v>14</v>
      </c>
      <c r="D214" s="42" t="s">
        <v>960</v>
      </c>
      <c r="E214" s="25">
        <v>44691</v>
      </c>
      <c r="F214" s="45" t="s">
        <v>98</v>
      </c>
      <c r="G214" s="69">
        <v>18.085000000000001</v>
      </c>
      <c r="H214" s="69">
        <v>39.166899999999998</v>
      </c>
      <c r="I214" s="69">
        <v>42.327199999999998</v>
      </c>
      <c r="J214" s="69">
        <v>0.26878099999999999</v>
      </c>
      <c r="K214" s="69">
        <v>3.9370000000000004E-3</v>
      </c>
      <c r="L214" s="69">
        <v>0.26095499999999999</v>
      </c>
      <c r="M214" s="69">
        <v>2.0634E-2</v>
      </c>
      <c r="N214" s="69">
        <v>1.8665999999999999E-2</v>
      </c>
      <c r="O214" s="69">
        <v>0.154113</v>
      </c>
      <c r="P214" s="69">
        <v>100.306</v>
      </c>
      <c r="Q214" s="69">
        <f t="shared" si="10"/>
        <v>80.667937173057737</v>
      </c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</row>
    <row r="215" spans="2:34" x14ac:dyDescent="0.2">
      <c r="B215" t="s">
        <v>961</v>
      </c>
      <c r="C215" s="69">
        <v>14</v>
      </c>
      <c r="D215" s="42" t="s">
        <v>960</v>
      </c>
      <c r="E215" s="25">
        <v>44691</v>
      </c>
      <c r="F215" s="45" t="s">
        <v>98</v>
      </c>
      <c r="G215" s="69">
        <v>17.898</v>
      </c>
      <c r="H215" s="69">
        <v>39.045900000000003</v>
      </c>
      <c r="I215" s="69">
        <v>42.287500000000001</v>
      </c>
      <c r="J215" s="69">
        <v>0.26904699999999998</v>
      </c>
      <c r="K215" s="69">
        <v>1.5904999999999999E-2</v>
      </c>
      <c r="L215" s="69">
        <v>0.25618299999999999</v>
      </c>
      <c r="M215" s="69">
        <v>1.9983999999999998E-2</v>
      </c>
      <c r="N215" s="69">
        <v>2.7012000000000001E-2</v>
      </c>
      <c r="O215" s="69">
        <v>0.14952599999999999</v>
      </c>
      <c r="P215" s="69">
        <v>99.968999999999994</v>
      </c>
      <c r="Q215" s="69">
        <f t="shared" si="10"/>
        <v>80.814966429255364</v>
      </c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</row>
    <row r="216" spans="2:34" x14ac:dyDescent="0.2">
      <c r="B216" t="s">
        <v>962</v>
      </c>
      <c r="C216" s="69">
        <v>14</v>
      </c>
      <c r="D216" s="42" t="s">
        <v>960</v>
      </c>
      <c r="E216" s="25">
        <v>44691</v>
      </c>
      <c r="F216" s="45" t="s">
        <v>98</v>
      </c>
      <c r="G216" s="69">
        <v>17.984500000000001</v>
      </c>
      <c r="H216" s="69">
        <v>39.245199999999997</v>
      </c>
      <c r="I216" s="69">
        <v>42.357700000000001</v>
      </c>
      <c r="J216" s="69">
        <v>0.26431199999999999</v>
      </c>
      <c r="K216" s="69">
        <v>8.3389999999999992E-3</v>
      </c>
      <c r="L216" s="69">
        <v>0.270623</v>
      </c>
      <c r="M216" s="69">
        <v>2.664E-2</v>
      </c>
      <c r="N216" s="69">
        <v>1.9032E-2</v>
      </c>
      <c r="O216" s="69">
        <v>0.16849800000000001</v>
      </c>
      <c r="P216" s="69">
        <v>100.345</v>
      </c>
      <c r="Q216" s="69">
        <f t="shared" si="10"/>
        <v>80.765884297135003</v>
      </c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</row>
    <row r="217" spans="2:34" x14ac:dyDescent="0.2">
      <c r="B217" t="s">
        <v>963</v>
      </c>
      <c r="C217" s="69">
        <v>14</v>
      </c>
      <c r="D217" s="42" t="s">
        <v>960</v>
      </c>
      <c r="E217" s="25">
        <v>44691</v>
      </c>
      <c r="F217" s="45" t="s">
        <v>98</v>
      </c>
      <c r="G217" s="69">
        <v>18.4194</v>
      </c>
      <c r="H217" s="69">
        <v>39.115200000000002</v>
      </c>
      <c r="I217" s="69">
        <v>42.140300000000003</v>
      </c>
      <c r="J217" s="69">
        <v>0.25471500000000002</v>
      </c>
      <c r="K217" s="69">
        <v>1.472E-3</v>
      </c>
      <c r="L217" s="69">
        <v>0.257303</v>
      </c>
      <c r="M217" s="69">
        <v>2.3682000000000002E-2</v>
      </c>
      <c r="N217" s="69">
        <v>2.0497999999999999E-2</v>
      </c>
      <c r="O217" s="69">
        <v>0.15665599999999999</v>
      </c>
      <c r="P217" s="69">
        <v>100.389</v>
      </c>
      <c r="Q217" s="69">
        <f t="shared" si="10"/>
        <v>80.310726764955646</v>
      </c>
      <c r="X217" s="69"/>
      <c r="Y217" s="69"/>
      <c r="Z217" s="69"/>
      <c r="AA217" s="69"/>
      <c r="AB217" s="69"/>
      <c r="AC217" s="69"/>
      <c r="AD217" s="69"/>
      <c r="AE217" s="69"/>
      <c r="AF217" s="69"/>
      <c r="AG217" s="69"/>
      <c r="AH217" s="69"/>
    </row>
    <row r="218" spans="2:34" x14ac:dyDescent="0.2">
      <c r="B218" t="s">
        <v>964</v>
      </c>
      <c r="C218" s="69">
        <v>14</v>
      </c>
      <c r="D218" s="42" t="s">
        <v>960</v>
      </c>
      <c r="E218" s="25">
        <v>44691</v>
      </c>
      <c r="F218" s="45" t="s">
        <v>98</v>
      </c>
      <c r="G218" s="69">
        <v>17.902899999999999</v>
      </c>
      <c r="H218" s="69">
        <v>39.258800000000001</v>
      </c>
      <c r="I218" s="69">
        <v>42.327300000000001</v>
      </c>
      <c r="J218" s="69">
        <v>0.261189</v>
      </c>
      <c r="K218" s="69">
        <v>4.0489999999999996E-3</v>
      </c>
      <c r="L218" s="69">
        <v>0.266737</v>
      </c>
      <c r="M218" s="69">
        <v>2.0778999999999999E-2</v>
      </c>
      <c r="N218" s="69">
        <v>2.5770000000000001E-2</v>
      </c>
      <c r="O218" s="69">
        <v>0.14722399999999999</v>
      </c>
      <c r="P218" s="69">
        <v>100.215</v>
      </c>
      <c r="Q218" s="69">
        <f t="shared" si="10"/>
        <v>80.825305688626074</v>
      </c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  <c r="AH218" s="69"/>
    </row>
    <row r="219" spans="2:34" x14ac:dyDescent="0.2">
      <c r="B219" t="s">
        <v>965</v>
      </c>
      <c r="C219" s="69">
        <v>14</v>
      </c>
      <c r="D219" s="42" t="s">
        <v>960</v>
      </c>
      <c r="E219" s="25">
        <v>44691</v>
      </c>
      <c r="F219" s="45" t="s">
        <v>98</v>
      </c>
      <c r="G219" s="69">
        <v>19.8142</v>
      </c>
      <c r="H219" s="69">
        <v>38.718600000000002</v>
      </c>
      <c r="I219" s="69">
        <v>40.928699999999999</v>
      </c>
      <c r="J219" s="69">
        <v>0.26361200000000001</v>
      </c>
      <c r="K219" s="69">
        <v>5.5570000000000003E-3</v>
      </c>
      <c r="L219" s="69">
        <v>0.34028900000000001</v>
      </c>
      <c r="M219" s="69">
        <v>2.2253999999999999E-2</v>
      </c>
      <c r="N219" s="69">
        <v>2.2943000000000002E-2</v>
      </c>
      <c r="O219" s="69">
        <v>9.0313000000000004E-2</v>
      </c>
      <c r="P219" s="69">
        <v>100.206</v>
      </c>
      <c r="Q219" s="69">
        <f t="shared" si="10"/>
        <v>78.645061623769735</v>
      </c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</row>
    <row r="220" spans="2:34" x14ac:dyDescent="0.2">
      <c r="B220" t="s">
        <v>966</v>
      </c>
      <c r="C220" s="69">
        <v>14</v>
      </c>
      <c r="D220" s="42" t="s">
        <v>960</v>
      </c>
      <c r="E220" s="25">
        <v>44691</v>
      </c>
      <c r="F220" s="45" t="s">
        <v>98</v>
      </c>
      <c r="G220" s="69">
        <v>18.4437</v>
      </c>
      <c r="H220" s="69">
        <v>39.088700000000003</v>
      </c>
      <c r="I220" s="69">
        <v>41.798000000000002</v>
      </c>
      <c r="J220" s="69">
        <v>0.262515</v>
      </c>
      <c r="K220" s="69">
        <v>1.1431E-2</v>
      </c>
      <c r="L220" s="69">
        <v>0.24345</v>
      </c>
      <c r="M220" s="69">
        <v>2.2551999999999999E-2</v>
      </c>
      <c r="N220" s="69">
        <v>2.9028000000000002E-2</v>
      </c>
      <c r="O220" s="69">
        <v>0.160769</v>
      </c>
      <c r="P220" s="69">
        <v>100.06</v>
      </c>
      <c r="Q220" s="69">
        <f t="shared" si="10"/>
        <v>80.160481097044965</v>
      </c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</row>
    <row r="221" spans="2:34" x14ac:dyDescent="0.2">
      <c r="B221" t="s">
        <v>967</v>
      </c>
      <c r="C221" s="69">
        <v>14</v>
      </c>
      <c r="D221" s="42" t="s">
        <v>960</v>
      </c>
      <c r="E221" s="25">
        <v>44691</v>
      </c>
      <c r="F221" s="45" t="s">
        <v>98</v>
      </c>
      <c r="G221" s="69">
        <v>18.261500000000002</v>
      </c>
      <c r="H221" s="69">
        <v>38.953899999999997</v>
      </c>
      <c r="I221" s="69">
        <v>42.0227</v>
      </c>
      <c r="J221" s="69">
        <v>0.26602500000000001</v>
      </c>
      <c r="K221" s="69">
        <v>2.601E-3</v>
      </c>
      <c r="L221" s="69">
        <v>0.26216899999999999</v>
      </c>
      <c r="M221" s="69">
        <v>1.8492999999999999E-2</v>
      </c>
      <c r="N221" s="69">
        <v>2.0569E-2</v>
      </c>
      <c r="O221" s="69">
        <v>0.16659299999999999</v>
      </c>
      <c r="P221" s="69">
        <v>99.974500000000006</v>
      </c>
      <c r="Q221" s="69">
        <f t="shared" si="10"/>
        <v>80.402512768294855</v>
      </c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</row>
    <row r="222" spans="2:34" x14ac:dyDescent="0.2">
      <c r="B222" t="s">
        <v>968</v>
      </c>
      <c r="C222" s="69">
        <v>14</v>
      </c>
      <c r="D222" s="42" t="s">
        <v>960</v>
      </c>
      <c r="E222" s="25">
        <v>44691</v>
      </c>
      <c r="F222" s="45" t="s">
        <v>98</v>
      </c>
      <c r="G222" s="69">
        <v>17.913399999999999</v>
      </c>
      <c r="H222" s="69">
        <v>39.352499999999999</v>
      </c>
      <c r="I222" s="69">
        <v>42.579799999999999</v>
      </c>
      <c r="J222" s="69">
        <v>0.265399</v>
      </c>
      <c r="K222" s="69">
        <v>6.6509999999999998E-3</v>
      </c>
      <c r="L222" s="69">
        <v>0.24937799999999999</v>
      </c>
      <c r="M222" s="69">
        <v>2.7541E-2</v>
      </c>
      <c r="N222" s="69">
        <v>2.511E-2</v>
      </c>
      <c r="O222" s="69">
        <v>0.16178100000000001</v>
      </c>
      <c r="P222" s="69">
        <v>100.58199999999999</v>
      </c>
      <c r="Q222" s="69">
        <f t="shared" si="10"/>
        <v>80.908258925215478</v>
      </c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</row>
    <row r="223" spans="2:34" x14ac:dyDescent="0.2">
      <c r="B223" t="s">
        <v>969</v>
      </c>
      <c r="C223" s="69">
        <v>14</v>
      </c>
      <c r="D223" s="42" t="s">
        <v>960</v>
      </c>
      <c r="E223" s="25">
        <v>44691</v>
      </c>
      <c r="F223" s="45" t="s">
        <v>98</v>
      </c>
      <c r="G223" s="69">
        <v>17.060700000000001</v>
      </c>
      <c r="H223" s="69">
        <v>39.292299999999997</v>
      </c>
      <c r="I223" s="69">
        <v>43.026200000000003</v>
      </c>
      <c r="J223" s="69">
        <v>0.25073400000000001</v>
      </c>
      <c r="K223" s="69">
        <v>2.401E-2</v>
      </c>
      <c r="L223" s="69">
        <v>0.24520600000000001</v>
      </c>
      <c r="M223" s="69">
        <v>3.1220000000000001E-2</v>
      </c>
      <c r="N223" s="69">
        <v>3.1581999999999999E-2</v>
      </c>
      <c r="O223" s="69">
        <v>0.165605</v>
      </c>
      <c r="P223" s="69">
        <v>100.128</v>
      </c>
      <c r="Q223" s="69">
        <f t="shared" si="10"/>
        <v>81.806030988245737</v>
      </c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  <c r="AH223" s="69"/>
    </row>
    <row r="224" spans="2:34" x14ac:dyDescent="0.2">
      <c r="B224" t="s">
        <v>970</v>
      </c>
      <c r="C224" s="69">
        <v>14</v>
      </c>
      <c r="D224" s="42" t="s">
        <v>960</v>
      </c>
      <c r="E224" s="25">
        <v>44691</v>
      </c>
      <c r="F224" s="45" t="s">
        <v>355</v>
      </c>
      <c r="G224" s="69">
        <v>17.699300000000001</v>
      </c>
      <c r="H224" s="69">
        <v>39.168700000000001</v>
      </c>
      <c r="I224" s="69">
        <v>42.383800000000001</v>
      </c>
      <c r="J224" s="69">
        <v>0.33229500000000001</v>
      </c>
      <c r="K224" s="69">
        <v>-2.4000000000000001E-4</v>
      </c>
      <c r="L224" s="69">
        <v>0.31337399999999999</v>
      </c>
      <c r="M224" s="69">
        <v>4.0412999999999998E-2</v>
      </c>
      <c r="N224" s="69">
        <v>1.3107000000000001E-2</v>
      </c>
      <c r="O224" s="69">
        <v>0.13484099999999999</v>
      </c>
      <c r="P224" s="69">
        <v>100.086</v>
      </c>
      <c r="Q224" s="69">
        <f t="shared" si="10"/>
        <v>81.02246063092359</v>
      </c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</row>
    <row r="225" spans="2:34" x14ac:dyDescent="0.2">
      <c r="B225" t="s">
        <v>971</v>
      </c>
      <c r="C225" s="69">
        <v>14</v>
      </c>
      <c r="D225" s="42" t="s">
        <v>960</v>
      </c>
      <c r="E225" s="25">
        <v>44691</v>
      </c>
      <c r="F225" s="45" t="s">
        <v>355</v>
      </c>
      <c r="G225" s="69">
        <v>16.7822</v>
      </c>
      <c r="H225" s="69">
        <v>39.282299999999999</v>
      </c>
      <c r="I225" s="69">
        <v>43.049199999999999</v>
      </c>
      <c r="J225" s="69">
        <v>0.33539600000000003</v>
      </c>
      <c r="K225" s="69">
        <v>2.5566999999999999E-2</v>
      </c>
      <c r="L225" s="69">
        <v>0.27760200000000002</v>
      </c>
      <c r="M225" s="69">
        <v>3.0331E-2</v>
      </c>
      <c r="N225" s="69">
        <v>1.6705999999999999E-2</v>
      </c>
      <c r="O225" s="69">
        <v>0.17033100000000001</v>
      </c>
      <c r="P225" s="69">
        <v>99.969499999999996</v>
      </c>
      <c r="Q225" s="69">
        <f t="shared" si="10"/>
        <v>82.057587891368641</v>
      </c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</row>
    <row r="226" spans="2:34" x14ac:dyDescent="0.2">
      <c r="B226" t="s">
        <v>972</v>
      </c>
      <c r="C226" s="69">
        <v>14</v>
      </c>
      <c r="D226" s="42" t="s">
        <v>960</v>
      </c>
      <c r="E226" s="25">
        <v>44691</v>
      </c>
      <c r="F226" s="45" t="s">
        <v>355</v>
      </c>
      <c r="G226" s="69">
        <v>17.507899999999999</v>
      </c>
      <c r="H226" s="69">
        <v>39.573700000000002</v>
      </c>
      <c r="I226" s="69">
        <v>41.984099999999998</v>
      </c>
      <c r="J226" s="69">
        <v>0.33077899999999999</v>
      </c>
      <c r="K226" s="69">
        <v>2.6068999999999998E-2</v>
      </c>
      <c r="L226" s="69">
        <v>0.28294000000000002</v>
      </c>
      <c r="M226" s="69">
        <v>4.1029000000000003E-2</v>
      </c>
      <c r="N226" s="69">
        <v>2.1586000000000001E-2</v>
      </c>
      <c r="O226" s="69">
        <v>0.13763500000000001</v>
      </c>
      <c r="P226" s="69">
        <v>99.905699999999996</v>
      </c>
      <c r="Q226" s="69">
        <f t="shared" si="10"/>
        <v>81.043941593319886</v>
      </c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</row>
    <row r="227" spans="2:34" x14ac:dyDescent="0.2">
      <c r="B227" t="s">
        <v>973</v>
      </c>
      <c r="C227" s="69">
        <v>14</v>
      </c>
      <c r="D227" s="42" t="s">
        <v>960</v>
      </c>
      <c r="E227" s="25">
        <v>44691</v>
      </c>
      <c r="F227" s="45" t="s">
        <v>355</v>
      </c>
      <c r="G227" s="69">
        <v>18.213899999999999</v>
      </c>
      <c r="H227" s="69">
        <v>38.711599999999997</v>
      </c>
      <c r="I227" s="69">
        <v>42.777799999999999</v>
      </c>
      <c r="J227" s="69">
        <v>0.33492300000000003</v>
      </c>
      <c r="K227" s="69">
        <v>1.9716999999999998E-2</v>
      </c>
      <c r="L227" s="69">
        <v>0.329351</v>
      </c>
      <c r="M227" s="69">
        <v>3.9487000000000001E-2</v>
      </c>
      <c r="N227" s="69">
        <v>1.8255E-2</v>
      </c>
      <c r="O227" s="69">
        <v>0.11611200000000001</v>
      </c>
      <c r="P227" s="69">
        <v>100.56100000000001</v>
      </c>
      <c r="Q227" s="69">
        <f t="shared" si="10"/>
        <v>80.722261087422126</v>
      </c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</row>
    <row r="228" spans="2:34" x14ac:dyDescent="0.2">
      <c r="B228" t="s">
        <v>974</v>
      </c>
      <c r="C228" s="69">
        <v>14</v>
      </c>
      <c r="D228" s="42" t="s">
        <v>960</v>
      </c>
      <c r="E228" s="25">
        <v>44691</v>
      </c>
      <c r="F228" s="45" t="s">
        <v>355</v>
      </c>
      <c r="G228" s="69">
        <v>16.6463</v>
      </c>
      <c r="H228" s="69">
        <v>39.749699999999997</v>
      </c>
      <c r="I228" s="69">
        <v>42.647300000000001</v>
      </c>
      <c r="J228" s="69">
        <v>0.33419900000000002</v>
      </c>
      <c r="K228" s="69">
        <v>3.4596000000000002E-2</v>
      </c>
      <c r="L228" s="69">
        <v>0.26513799999999998</v>
      </c>
      <c r="M228" s="69">
        <v>3.1257E-2</v>
      </c>
      <c r="N228" s="69">
        <v>2.4709999999999999E-2</v>
      </c>
      <c r="O228" s="69">
        <v>0.158276</v>
      </c>
      <c r="P228" s="69">
        <v>99.891400000000004</v>
      </c>
      <c r="Q228" s="69">
        <f t="shared" si="10"/>
        <v>82.039193568424594</v>
      </c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</row>
    <row r="229" spans="2:34" x14ac:dyDescent="0.2">
      <c r="B229" t="s">
        <v>975</v>
      </c>
      <c r="C229" s="69">
        <v>14</v>
      </c>
      <c r="D229" s="42" t="s">
        <v>960</v>
      </c>
      <c r="E229" s="25">
        <v>44691</v>
      </c>
      <c r="F229" s="45" t="s">
        <v>355</v>
      </c>
      <c r="G229" s="69">
        <v>17.926100000000002</v>
      </c>
      <c r="H229" s="69">
        <v>39.6843</v>
      </c>
      <c r="I229" s="69">
        <v>41.540100000000002</v>
      </c>
      <c r="J229" s="69">
        <v>0.33407300000000001</v>
      </c>
      <c r="K229" s="69">
        <v>9.9080000000000001E-3</v>
      </c>
      <c r="L229" s="69">
        <v>0.28284100000000001</v>
      </c>
      <c r="M229" s="69">
        <v>4.6190000000000002E-2</v>
      </c>
      <c r="N229" s="69">
        <v>2.1153999999999999E-2</v>
      </c>
      <c r="O229" s="69">
        <v>0.14219799999999999</v>
      </c>
      <c r="P229" s="69">
        <v>99.986800000000002</v>
      </c>
      <c r="Q229" s="69">
        <f t="shared" si="10"/>
        <v>80.512365073600961</v>
      </c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</row>
    <row r="230" spans="2:34" x14ac:dyDescent="0.2">
      <c r="B230" t="s">
        <v>976</v>
      </c>
      <c r="C230" s="69">
        <v>14</v>
      </c>
      <c r="D230" s="42" t="s">
        <v>960</v>
      </c>
      <c r="E230" s="25">
        <v>44691</v>
      </c>
      <c r="F230" s="45" t="s">
        <v>355</v>
      </c>
      <c r="G230" s="69">
        <v>17.878599999999999</v>
      </c>
      <c r="H230" s="69">
        <v>39.6327</v>
      </c>
      <c r="I230" s="69">
        <v>41.554600000000001</v>
      </c>
      <c r="J230" s="69">
        <v>0.34364</v>
      </c>
      <c r="K230" s="69">
        <v>1.9937E-2</v>
      </c>
      <c r="L230" s="69">
        <v>0.28812300000000002</v>
      </c>
      <c r="M230" s="69">
        <v>4.0885999999999999E-2</v>
      </c>
      <c r="N230" s="69">
        <v>9.2890000000000004E-3</v>
      </c>
      <c r="O230" s="69">
        <v>0.12867600000000001</v>
      </c>
      <c r="P230" s="69">
        <v>99.8964</v>
      </c>
      <c r="Q230" s="69">
        <f t="shared" si="10"/>
        <v>80.559427627434985</v>
      </c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</row>
    <row r="231" spans="2:34" x14ac:dyDescent="0.2">
      <c r="B231" t="s">
        <v>977</v>
      </c>
      <c r="C231" s="69">
        <v>14</v>
      </c>
      <c r="D231" s="42" t="s">
        <v>960</v>
      </c>
      <c r="E231" s="25">
        <v>44691</v>
      </c>
      <c r="F231" s="45" t="s">
        <v>355</v>
      </c>
      <c r="G231" s="69">
        <v>16.7531</v>
      </c>
      <c r="H231" s="69">
        <v>38.858400000000003</v>
      </c>
      <c r="I231" s="69">
        <v>43.5443</v>
      </c>
      <c r="J231" s="69">
        <v>0.32997199999999999</v>
      </c>
      <c r="K231" s="69">
        <v>3.2099000000000003E-2</v>
      </c>
      <c r="L231" s="69">
        <v>0.281692</v>
      </c>
      <c r="M231" s="69">
        <v>5.0011E-2</v>
      </c>
      <c r="N231" s="69">
        <v>1.7728000000000001E-2</v>
      </c>
      <c r="O231" s="69">
        <v>0.15173200000000001</v>
      </c>
      <c r="P231" s="69">
        <v>100.01900000000001</v>
      </c>
      <c r="Q231" s="69">
        <f t="shared" si="10"/>
        <v>82.250682726054663</v>
      </c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</row>
    <row r="232" spans="2:34" x14ac:dyDescent="0.2">
      <c r="B232" t="s">
        <v>978</v>
      </c>
      <c r="C232" s="69">
        <v>14</v>
      </c>
      <c r="D232" s="42" t="s">
        <v>960</v>
      </c>
      <c r="E232" s="25">
        <v>44691</v>
      </c>
      <c r="F232" s="45" t="s">
        <v>355</v>
      </c>
      <c r="G232" s="69">
        <v>19.534400000000002</v>
      </c>
      <c r="H232" s="69">
        <v>37.9833</v>
      </c>
      <c r="I232" s="69">
        <v>41.625399999999999</v>
      </c>
      <c r="J232" s="69">
        <v>0.38699699999999998</v>
      </c>
      <c r="K232" s="71" t="s">
        <v>16</v>
      </c>
      <c r="L232" s="69">
        <v>0.36104799999999998</v>
      </c>
      <c r="M232" s="69">
        <v>5.0588000000000001E-2</v>
      </c>
      <c r="N232" s="69">
        <v>3.4577999999999998E-2</v>
      </c>
      <c r="O232" s="69">
        <v>7.3271000000000003E-2</v>
      </c>
      <c r="P232" s="69">
        <v>100.044</v>
      </c>
      <c r="Q232" s="69">
        <f t="shared" si="10"/>
        <v>79.162734791456216</v>
      </c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</row>
    <row r="233" spans="2:34" x14ac:dyDescent="0.2">
      <c r="B233" t="s">
        <v>979</v>
      </c>
      <c r="C233" s="69">
        <v>14</v>
      </c>
      <c r="D233" s="42" t="s">
        <v>960</v>
      </c>
      <c r="E233" s="25">
        <v>44691</v>
      </c>
      <c r="F233" s="45" t="s">
        <v>355</v>
      </c>
      <c r="G233" s="69">
        <v>16.026900000000001</v>
      </c>
      <c r="H233" s="69">
        <v>39.081200000000003</v>
      </c>
      <c r="I233" s="69">
        <v>44.254899999999999</v>
      </c>
      <c r="J233" s="69">
        <v>0.32603900000000002</v>
      </c>
      <c r="K233" s="69">
        <v>1.8048999999999999E-2</v>
      </c>
      <c r="L233" s="69">
        <v>0.24760699999999999</v>
      </c>
      <c r="M233" s="69">
        <v>3.7997999999999997E-2</v>
      </c>
      <c r="N233" s="69">
        <v>2.4747999999999999E-2</v>
      </c>
      <c r="O233" s="69">
        <v>0.16570499999999999</v>
      </c>
      <c r="P233" s="69">
        <v>100.18300000000001</v>
      </c>
      <c r="Q233" s="69">
        <f t="shared" si="10"/>
        <v>83.116784283357006</v>
      </c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</row>
    <row r="234" spans="2:34" x14ac:dyDescent="0.2">
      <c r="B234" t="s">
        <v>959</v>
      </c>
      <c r="C234" s="69">
        <v>14</v>
      </c>
      <c r="D234" t="s">
        <v>980</v>
      </c>
      <c r="E234" s="25">
        <v>44855</v>
      </c>
      <c r="F234" s="22" t="s">
        <v>98</v>
      </c>
      <c r="G234" s="69">
        <v>18.1112</v>
      </c>
      <c r="H234" s="69">
        <v>39.297499999999999</v>
      </c>
      <c r="I234" s="69">
        <v>41.494999999999997</v>
      </c>
      <c r="J234" s="69">
        <v>0</v>
      </c>
      <c r="K234" s="69">
        <v>9.3039999999999998E-3</v>
      </c>
      <c r="L234" s="69">
        <v>0.24934100000000001</v>
      </c>
      <c r="M234" s="69">
        <v>2.5073999999999999E-2</v>
      </c>
      <c r="N234" s="69">
        <v>1.4975E-2</v>
      </c>
      <c r="O234" s="69">
        <v>0.159359</v>
      </c>
      <c r="P234" s="69">
        <v>99.361699999999999</v>
      </c>
      <c r="Q234" s="69">
        <v>80.3333018733057</v>
      </c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</row>
    <row r="235" spans="2:34" x14ac:dyDescent="0.2">
      <c r="B235" t="s">
        <v>967</v>
      </c>
      <c r="C235" s="69">
        <v>14</v>
      </c>
      <c r="D235" t="s">
        <v>980</v>
      </c>
      <c r="E235" s="25">
        <v>44855</v>
      </c>
      <c r="F235" s="22" t="s">
        <v>98</v>
      </c>
      <c r="G235" s="69">
        <v>18.312799999999999</v>
      </c>
      <c r="H235" s="69">
        <v>39.198500000000003</v>
      </c>
      <c r="I235" s="69">
        <v>41.465200000000003</v>
      </c>
      <c r="J235" s="69">
        <v>0</v>
      </c>
      <c r="K235" s="69">
        <v>9.5139999999999999E-3</v>
      </c>
      <c r="L235" s="69">
        <v>0.25664799999999999</v>
      </c>
      <c r="M235" s="69">
        <v>2.3505999999999999E-2</v>
      </c>
      <c r="N235" s="69">
        <v>1.0841999999999999E-2</v>
      </c>
      <c r="O235" s="69">
        <v>0.165358</v>
      </c>
      <c r="P235" s="69">
        <v>99.442300000000003</v>
      </c>
      <c r="Q235" s="69">
        <v>80.146391727228703</v>
      </c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</row>
    <row r="236" spans="2:34" x14ac:dyDescent="0.2">
      <c r="B236" t="s">
        <v>968</v>
      </c>
      <c r="C236" s="69">
        <v>14</v>
      </c>
      <c r="D236" t="s">
        <v>980</v>
      </c>
      <c r="E236" s="25">
        <v>44855</v>
      </c>
      <c r="F236" s="22" t="s">
        <v>98</v>
      </c>
      <c r="G236" s="69">
        <v>17.8355</v>
      </c>
      <c r="H236" s="69">
        <v>39.008200000000002</v>
      </c>
      <c r="I236" s="69">
        <v>41.758499999999998</v>
      </c>
      <c r="J236" s="69">
        <v>0</v>
      </c>
      <c r="K236" s="69">
        <v>9.3480000000000004E-3</v>
      </c>
      <c r="L236" s="69">
        <v>0.24218100000000001</v>
      </c>
      <c r="M236" s="69">
        <v>2.7646E-2</v>
      </c>
      <c r="N236" s="69">
        <v>1.9931000000000001E-2</v>
      </c>
      <c r="O236" s="69">
        <v>0.161353</v>
      </c>
      <c r="P236" s="69">
        <v>99.062700000000007</v>
      </c>
      <c r="Q236" s="69">
        <v>80.673414573362862</v>
      </c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</row>
    <row r="237" spans="2:34" x14ac:dyDescent="0.2">
      <c r="B237" t="s">
        <v>969</v>
      </c>
      <c r="C237" s="69">
        <v>14</v>
      </c>
      <c r="D237" t="s">
        <v>980</v>
      </c>
      <c r="E237" s="25">
        <v>44855</v>
      </c>
      <c r="F237" s="22" t="s">
        <v>98</v>
      </c>
      <c r="G237" s="69">
        <v>17.2456</v>
      </c>
      <c r="H237" s="69">
        <v>39.3294</v>
      </c>
      <c r="I237" s="69">
        <v>42.459000000000003</v>
      </c>
      <c r="J237" s="69">
        <v>0</v>
      </c>
      <c r="K237" s="69">
        <v>2.2048999999999999E-2</v>
      </c>
      <c r="L237" s="69">
        <v>0.24021799999999999</v>
      </c>
      <c r="M237" s="69">
        <v>2.7019999999999999E-2</v>
      </c>
      <c r="N237" s="69">
        <v>1.9866999999999999E-2</v>
      </c>
      <c r="O237" s="69">
        <v>0.16322999999999999</v>
      </c>
      <c r="P237" s="69">
        <v>99.506399999999999</v>
      </c>
      <c r="Q237" s="69">
        <v>81.445123027128744</v>
      </c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</row>
    <row r="238" spans="2:34" x14ac:dyDescent="0.2">
      <c r="B238" t="s">
        <v>981</v>
      </c>
      <c r="C238" s="69">
        <v>14</v>
      </c>
      <c r="D238" t="s">
        <v>980</v>
      </c>
      <c r="E238" s="25">
        <v>44855</v>
      </c>
      <c r="F238" s="22" t="s">
        <v>98</v>
      </c>
      <c r="G238" s="69">
        <v>18.263200000000001</v>
      </c>
      <c r="H238" s="69">
        <v>39.217100000000002</v>
      </c>
      <c r="I238" s="69">
        <v>41.5002</v>
      </c>
      <c r="J238" s="69">
        <v>0</v>
      </c>
      <c r="K238" s="69">
        <v>1.3419E-2</v>
      </c>
      <c r="L238" s="69">
        <v>0.26873799999999998</v>
      </c>
      <c r="M238" s="69">
        <v>1.5143999999999999E-2</v>
      </c>
      <c r="N238" s="69">
        <v>8.9429999999999996E-3</v>
      </c>
      <c r="O238" s="69">
        <v>0.162629</v>
      </c>
      <c r="P238" s="69">
        <v>99.449399999999997</v>
      </c>
      <c r="Q238" s="69">
        <v>80.202900847261731</v>
      </c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</row>
    <row r="239" spans="2:34" x14ac:dyDescent="0.2">
      <c r="B239" t="s">
        <v>982</v>
      </c>
      <c r="C239" s="69">
        <v>14</v>
      </c>
      <c r="D239" t="s">
        <v>980</v>
      </c>
      <c r="E239" s="25">
        <v>44855</v>
      </c>
      <c r="F239" s="22" t="s">
        <v>98</v>
      </c>
      <c r="G239" s="69">
        <v>18.243200000000002</v>
      </c>
      <c r="H239" s="69">
        <v>39.064500000000002</v>
      </c>
      <c r="I239" s="69">
        <v>41.583799999999997</v>
      </c>
      <c r="J239" s="69">
        <v>0</v>
      </c>
      <c r="K239" s="69">
        <v>7.7869999999999997E-3</v>
      </c>
      <c r="L239" s="69">
        <v>0.249502</v>
      </c>
      <c r="M239" s="69">
        <v>1.8374000000000001E-2</v>
      </c>
      <c r="N239" s="69">
        <v>1.0541999999999999E-2</v>
      </c>
      <c r="O239" s="69">
        <v>0.18473899999999999</v>
      </c>
      <c r="P239" s="69">
        <v>99.362399999999994</v>
      </c>
      <c r="Q239" s="69">
        <v>80.252221578956693</v>
      </c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</row>
    <row r="240" spans="2:34" x14ac:dyDescent="0.2">
      <c r="B240" t="s">
        <v>983</v>
      </c>
      <c r="C240" s="69">
        <v>14</v>
      </c>
      <c r="D240" t="s">
        <v>980</v>
      </c>
      <c r="E240" s="25">
        <v>44855</v>
      </c>
      <c r="F240" s="22" t="s">
        <v>98</v>
      </c>
      <c r="G240" s="69">
        <v>18.1524</v>
      </c>
      <c r="H240" s="69">
        <v>39.174100000000003</v>
      </c>
      <c r="I240" s="69">
        <v>41.549300000000002</v>
      </c>
      <c r="J240" s="69">
        <v>0</v>
      </c>
      <c r="K240" s="69">
        <v>1.3773000000000001E-2</v>
      </c>
      <c r="L240" s="69">
        <v>0.26085199999999997</v>
      </c>
      <c r="M240" s="69">
        <v>1.9838000000000001E-2</v>
      </c>
      <c r="N240" s="69">
        <v>2.0383999999999999E-2</v>
      </c>
      <c r="O240" s="69">
        <v>0.160692</v>
      </c>
      <c r="P240" s="69">
        <v>99.351299999999995</v>
      </c>
      <c r="Q240" s="69">
        <v>80.318049387880961</v>
      </c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</row>
    <row r="241" spans="2:34" x14ac:dyDescent="0.2">
      <c r="B241" t="s">
        <v>984</v>
      </c>
      <c r="C241" s="69">
        <v>14</v>
      </c>
      <c r="D241" t="s">
        <v>980</v>
      </c>
      <c r="E241" s="25">
        <v>44855</v>
      </c>
      <c r="F241" s="22" t="s">
        <v>98</v>
      </c>
      <c r="G241" s="69">
        <v>18.071400000000001</v>
      </c>
      <c r="H241" s="69">
        <v>39.3247</v>
      </c>
      <c r="I241" s="69">
        <v>41.932099999999998</v>
      </c>
      <c r="J241" s="69">
        <v>0</v>
      </c>
      <c r="K241" s="69">
        <v>6.6670000000000002E-3</v>
      </c>
      <c r="L241" s="69">
        <v>0.25371500000000002</v>
      </c>
      <c r="M241" s="69">
        <v>2.6981999999999999E-2</v>
      </c>
      <c r="N241" s="69">
        <v>1.5375E-2</v>
      </c>
      <c r="O241" s="69">
        <v>0.17375299999999999</v>
      </c>
      <c r="P241" s="69">
        <v>99.804699999999997</v>
      </c>
      <c r="Q241" s="69">
        <v>80.532836406430278</v>
      </c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</row>
    <row r="242" spans="2:34" x14ac:dyDescent="0.2">
      <c r="B242" t="s">
        <v>961</v>
      </c>
      <c r="C242" s="69">
        <v>14</v>
      </c>
      <c r="D242" t="s">
        <v>980</v>
      </c>
      <c r="E242" s="25">
        <v>44855</v>
      </c>
      <c r="F242" s="22" t="s">
        <v>98</v>
      </c>
      <c r="G242" s="69">
        <v>18.1601</v>
      </c>
      <c r="H242" s="69">
        <v>39.405299999999997</v>
      </c>
      <c r="I242" s="69">
        <v>42.129600000000003</v>
      </c>
      <c r="J242" s="69">
        <v>0</v>
      </c>
      <c r="K242" s="69">
        <v>1.7434999999999999E-2</v>
      </c>
      <c r="L242" s="69">
        <v>0.27443600000000001</v>
      </c>
      <c r="M242" s="69">
        <v>1.7611000000000002E-2</v>
      </c>
      <c r="N242" s="69">
        <v>1.6542999999999999E-2</v>
      </c>
      <c r="O242" s="69">
        <v>0.156</v>
      </c>
      <c r="P242" s="69">
        <v>100.17700000000001</v>
      </c>
      <c r="Q242" s="69">
        <v>80.52972489808397</v>
      </c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</row>
    <row r="243" spans="2:34" x14ac:dyDescent="0.2">
      <c r="B243" t="s">
        <v>985</v>
      </c>
      <c r="C243" s="69">
        <v>14</v>
      </c>
      <c r="D243" t="s">
        <v>980</v>
      </c>
      <c r="E243" s="25">
        <v>44855</v>
      </c>
      <c r="F243" s="22" t="s">
        <v>98</v>
      </c>
      <c r="G243" s="69">
        <v>16.959399999999999</v>
      </c>
      <c r="H243" s="69">
        <v>39.478099999999998</v>
      </c>
      <c r="I243" s="69">
        <v>42.748100000000001</v>
      </c>
      <c r="J243" s="69">
        <v>0</v>
      </c>
      <c r="K243" s="69">
        <v>2.1493000000000002E-2</v>
      </c>
      <c r="L243" s="69">
        <v>0.24665000000000001</v>
      </c>
      <c r="M243" s="69">
        <v>3.1182999999999999E-2</v>
      </c>
      <c r="N243" s="69">
        <v>1.5552E-2</v>
      </c>
      <c r="O243" s="69">
        <v>0.158608</v>
      </c>
      <c r="P243" s="69">
        <v>99.659099999999995</v>
      </c>
      <c r="Q243" s="69">
        <v>81.797932726129318</v>
      </c>
      <c r="X243" s="69"/>
      <c r="Y243" s="69"/>
      <c r="Z243" s="69"/>
      <c r="AA243" s="69"/>
      <c r="AB243" s="69"/>
      <c r="AC243" s="69"/>
      <c r="AD243" s="69"/>
      <c r="AE243" s="69"/>
      <c r="AF243" s="69"/>
      <c r="AG243" s="69"/>
      <c r="AH243" s="69"/>
    </row>
    <row r="244" spans="2:34" x14ac:dyDescent="0.2">
      <c r="B244" t="s">
        <v>986</v>
      </c>
      <c r="C244" s="69">
        <v>14</v>
      </c>
      <c r="D244" t="s">
        <v>980</v>
      </c>
      <c r="E244" s="25">
        <v>44855</v>
      </c>
      <c r="F244" s="22" t="s">
        <v>98</v>
      </c>
      <c r="G244" s="69">
        <v>16.881699999999999</v>
      </c>
      <c r="H244" s="69">
        <v>39.391399999999997</v>
      </c>
      <c r="I244" s="69">
        <v>42.792700000000004</v>
      </c>
      <c r="J244" s="69">
        <v>0</v>
      </c>
      <c r="K244" s="69">
        <v>1.9099999999999999E-2</v>
      </c>
      <c r="L244" s="69">
        <v>0.235653</v>
      </c>
      <c r="M244" s="69">
        <v>1.8668000000000001E-2</v>
      </c>
      <c r="N244" s="69">
        <v>2.4638E-2</v>
      </c>
      <c r="O244" s="69">
        <v>0.16616</v>
      </c>
      <c r="P244" s="69">
        <v>99.530100000000004</v>
      </c>
      <c r="Q244" s="69">
        <v>81.881687875276</v>
      </c>
      <c r="X244" s="69"/>
      <c r="Y244" s="69"/>
      <c r="Z244" s="69"/>
      <c r="AA244" s="69"/>
      <c r="AB244" s="69"/>
      <c r="AC244" s="69"/>
      <c r="AD244" s="69"/>
      <c r="AE244" s="69"/>
      <c r="AF244" s="69"/>
      <c r="AG244" s="69"/>
      <c r="AH244" s="69"/>
    </row>
    <row r="245" spans="2:34" x14ac:dyDescent="0.2">
      <c r="B245" t="s">
        <v>987</v>
      </c>
      <c r="C245" s="69">
        <v>14</v>
      </c>
      <c r="D245" t="s">
        <v>980</v>
      </c>
      <c r="E245" s="25">
        <v>44855</v>
      </c>
      <c r="F245" s="22" t="s">
        <v>98</v>
      </c>
      <c r="G245" s="69">
        <v>14.7867</v>
      </c>
      <c r="H245" s="69">
        <v>39.923900000000003</v>
      </c>
      <c r="I245" s="69">
        <v>44.565800000000003</v>
      </c>
      <c r="J245" s="69">
        <v>0</v>
      </c>
      <c r="K245" s="69">
        <v>4.7356000000000002E-2</v>
      </c>
      <c r="L245" s="69">
        <v>0.202094</v>
      </c>
      <c r="M245" s="69">
        <v>1.6185999999999999E-2</v>
      </c>
      <c r="N245" s="69">
        <v>2.2585000000000001E-2</v>
      </c>
      <c r="O245" s="69">
        <v>0.23428099999999999</v>
      </c>
      <c r="P245" s="69">
        <v>99.798900000000003</v>
      </c>
      <c r="Q245" s="69">
        <v>84.309694413928639</v>
      </c>
      <c r="U245" s="42"/>
      <c r="V245" s="42"/>
      <c r="W245" s="42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69"/>
    </row>
    <row r="246" spans="2:34" x14ac:dyDescent="0.2">
      <c r="B246" t="s">
        <v>962</v>
      </c>
      <c r="C246" s="69">
        <v>14</v>
      </c>
      <c r="D246" t="s">
        <v>980</v>
      </c>
      <c r="E246" s="25">
        <v>44855</v>
      </c>
      <c r="F246" s="22" t="s">
        <v>98</v>
      </c>
      <c r="G246" s="69">
        <v>17.926200000000001</v>
      </c>
      <c r="H246" s="69">
        <v>39.482399999999998</v>
      </c>
      <c r="I246" s="69">
        <v>42.482100000000003</v>
      </c>
      <c r="J246" s="69">
        <v>0</v>
      </c>
      <c r="K246" s="69">
        <v>1.1396999999999999E-2</v>
      </c>
      <c r="L246" s="69">
        <v>0.239617</v>
      </c>
      <c r="M246" s="69">
        <v>2.5661E-2</v>
      </c>
      <c r="N246" s="69">
        <v>2.0310999999999999E-2</v>
      </c>
      <c r="O246" s="69">
        <v>0.171344</v>
      </c>
      <c r="P246" s="69">
        <v>100.35899999999999</v>
      </c>
      <c r="Q246" s="69">
        <v>80.861487304456944</v>
      </c>
      <c r="U246" s="42"/>
      <c r="V246" s="42"/>
      <c r="W246" s="42"/>
      <c r="X246" s="71"/>
      <c r="Y246" s="71"/>
      <c r="Z246" s="71"/>
      <c r="AA246" s="71"/>
      <c r="AB246" s="71"/>
      <c r="AC246" s="71"/>
      <c r="AD246" s="71"/>
      <c r="AE246" s="71"/>
      <c r="AF246" s="71"/>
      <c r="AG246" s="71"/>
      <c r="AH246" s="69"/>
    </row>
    <row r="247" spans="2:34" x14ac:dyDescent="0.2">
      <c r="B247" t="s">
        <v>988</v>
      </c>
      <c r="C247" s="69">
        <v>14</v>
      </c>
      <c r="D247" t="s">
        <v>980</v>
      </c>
      <c r="E247" s="25">
        <v>44855</v>
      </c>
      <c r="F247" s="22" t="s">
        <v>98</v>
      </c>
      <c r="G247" s="69">
        <v>16.8796</v>
      </c>
      <c r="H247" s="69">
        <v>39.598199999999999</v>
      </c>
      <c r="I247" s="69">
        <v>42.925899999999999</v>
      </c>
      <c r="J247" s="69">
        <v>0</v>
      </c>
      <c r="K247" s="69">
        <v>8.0009999999999994E-3</v>
      </c>
      <c r="L247" s="69">
        <v>0.23221600000000001</v>
      </c>
      <c r="M247" s="69">
        <v>2.7286999999999999E-2</v>
      </c>
      <c r="N247" s="69">
        <v>2.8487999999999999E-2</v>
      </c>
      <c r="O247" s="69">
        <v>0.189389</v>
      </c>
      <c r="P247" s="69">
        <v>99.888999999999996</v>
      </c>
      <c r="Q247" s="69">
        <v>81.929593806438007</v>
      </c>
      <c r="U247" s="42"/>
      <c r="V247" s="42"/>
      <c r="W247" s="42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69"/>
    </row>
    <row r="248" spans="2:34" x14ac:dyDescent="0.2">
      <c r="B248" t="s">
        <v>989</v>
      </c>
      <c r="C248" s="69">
        <v>14</v>
      </c>
      <c r="D248" t="s">
        <v>980</v>
      </c>
      <c r="E248" s="25">
        <v>44855</v>
      </c>
      <c r="F248" s="22" t="s">
        <v>98</v>
      </c>
      <c r="G248" s="69">
        <v>17.949000000000002</v>
      </c>
      <c r="H248" s="69">
        <v>39.177500000000002</v>
      </c>
      <c r="I248" s="69">
        <v>42.062100000000001</v>
      </c>
      <c r="J248" s="69">
        <v>0</v>
      </c>
      <c r="K248" s="69">
        <v>1.3305000000000001E-2</v>
      </c>
      <c r="L248" s="69">
        <v>0.247442</v>
      </c>
      <c r="M248" s="69">
        <v>2.6088E-2</v>
      </c>
      <c r="N248" s="69">
        <v>1.2434000000000001E-2</v>
      </c>
      <c r="O248" s="69">
        <v>0.162638</v>
      </c>
      <c r="P248" s="69">
        <v>99.650599999999997</v>
      </c>
      <c r="Q248" s="69">
        <v>80.687447850166777</v>
      </c>
      <c r="U248" s="42"/>
      <c r="V248" s="42"/>
      <c r="W248" s="42"/>
      <c r="X248" s="71"/>
      <c r="Y248" s="71"/>
      <c r="Z248" s="71"/>
      <c r="AA248" s="71"/>
      <c r="AB248" s="71"/>
      <c r="AC248" s="71"/>
      <c r="AD248" s="71"/>
      <c r="AE248" s="71"/>
      <c r="AF248" s="71"/>
      <c r="AG248" s="71"/>
      <c r="AH248" s="69"/>
    </row>
    <row r="249" spans="2:34" x14ac:dyDescent="0.2">
      <c r="B249" t="s">
        <v>963</v>
      </c>
      <c r="C249" s="69">
        <v>14</v>
      </c>
      <c r="D249" t="s">
        <v>980</v>
      </c>
      <c r="E249" s="25">
        <v>44855</v>
      </c>
      <c r="F249" s="22" t="s">
        <v>98</v>
      </c>
      <c r="G249" s="69">
        <v>18.4983</v>
      </c>
      <c r="H249" s="69">
        <v>39.049100000000003</v>
      </c>
      <c r="I249" s="69">
        <v>41.567100000000003</v>
      </c>
      <c r="J249" s="69">
        <v>0</v>
      </c>
      <c r="K249" s="69">
        <v>1.0621E-2</v>
      </c>
      <c r="L249" s="69">
        <v>0.27582600000000002</v>
      </c>
      <c r="M249" s="69">
        <v>2.7609000000000002E-2</v>
      </c>
      <c r="N249" s="69">
        <v>7.6490000000000004E-3</v>
      </c>
      <c r="O249" s="69">
        <v>0.152168</v>
      </c>
      <c r="P249" s="69">
        <v>99.588399999999993</v>
      </c>
      <c r="Q249" s="69">
        <v>80.024783933223006</v>
      </c>
      <c r="U249" s="42"/>
      <c r="V249" s="42"/>
      <c r="W249" s="42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69"/>
    </row>
    <row r="250" spans="2:34" x14ac:dyDescent="0.2">
      <c r="B250" t="s">
        <v>990</v>
      </c>
      <c r="C250" s="69">
        <v>14</v>
      </c>
      <c r="D250" t="s">
        <v>980</v>
      </c>
      <c r="E250" s="25">
        <v>44855</v>
      </c>
      <c r="F250" s="22" t="s">
        <v>98</v>
      </c>
      <c r="G250" s="69">
        <v>18.711600000000001</v>
      </c>
      <c r="H250" s="69">
        <v>39.271000000000001</v>
      </c>
      <c r="I250" s="69">
        <v>41.2288</v>
      </c>
      <c r="J250" s="69">
        <v>0</v>
      </c>
      <c r="K250" s="69">
        <v>2.794E-3</v>
      </c>
      <c r="L250" s="69">
        <v>0.27608700000000003</v>
      </c>
      <c r="M250" s="69">
        <v>1.6691999999999999E-2</v>
      </c>
      <c r="N250" s="69">
        <v>1.9085000000000001E-2</v>
      </c>
      <c r="O250" s="69">
        <v>0.14289199999999999</v>
      </c>
      <c r="P250" s="69">
        <v>99.668899999999994</v>
      </c>
      <c r="Q250" s="69">
        <v>79.709038940291492</v>
      </c>
      <c r="U250" s="42"/>
      <c r="V250" s="42"/>
      <c r="W250" s="42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  <c r="AH250" s="69"/>
    </row>
    <row r="251" spans="2:34" x14ac:dyDescent="0.2">
      <c r="B251" t="s">
        <v>991</v>
      </c>
      <c r="C251" s="69">
        <v>14</v>
      </c>
      <c r="D251" t="s">
        <v>980</v>
      </c>
      <c r="E251" s="25">
        <v>44855</v>
      </c>
      <c r="F251" s="22" t="s">
        <v>98</v>
      </c>
      <c r="G251" s="69">
        <v>16.503699999999998</v>
      </c>
      <c r="H251" s="69">
        <v>39.536499999999997</v>
      </c>
      <c r="I251" s="69">
        <v>43.177300000000002</v>
      </c>
      <c r="J251" s="69">
        <v>0</v>
      </c>
      <c r="K251" s="69">
        <v>2.2474999999999998E-2</v>
      </c>
      <c r="L251" s="69">
        <v>0.22534499999999999</v>
      </c>
      <c r="M251" s="69">
        <v>2.8192999999999999E-2</v>
      </c>
      <c r="N251" s="69">
        <v>1.2977000000000001E-2</v>
      </c>
      <c r="O251" s="69">
        <v>0.18415699999999999</v>
      </c>
      <c r="P251" s="69">
        <v>99.690600000000003</v>
      </c>
      <c r="Q251" s="69">
        <v>82.345680282577476</v>
      </c>
      <c r="U251" s="42"/>
      <c r="V251" s="42"/>
      <c r="W251" s="42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69"/>
    </row>
    <row r="252" spans="2:34" x14ac:dyDescent="0.2">
      <c r="B252" t="s">
        <v>964</v>
      </c>
      <c r="C252" s="69">
        <v>14</v>
      </c>
      <c r="D252" t="s">
        <v>980</v>
      </c>
      <c r="E252" s="25">
        <v>44855</v>
      </c>
      <c r="F252" s="22" t="s">
        <v>98</v>
      </c>
      <c r="G252" s="69">
        <v>17.921700000000001</v>
      </c>
      <c r="H252" s="69">
        <v>39.296100000000003</v>
      </c>
      <c r="I252" s="69">
        <v>41.832000000000001</v>
      </c>
      <c r="J252" s="69">
        <v>0</v>
      </c>
      <c r="K252" s="69">
        <v>1.0395E-2</v>
      </c>
      <c r="L252" s="69">
        <v>0.2792</v>
      </c>
      <c r="M252" s="69">
        <v>2.6197000000000002E-2</v>
      </c>
      <c r="N252" s="69">
        <v>1.5092E-2</v>
      </c>
      <c r="O252" s="69">
        <v>0.16261900000000001</v>
      </c>
      <c r="P252" s="69">
        <v>99.543300000000002</v>
      </c>
      <c r="Q252" s="69">
        <v>80.62558376113995</v>
      </c>
      <c r="U252" s="42"/>
      <c r="V252" s="42"/>
      <c r="W252" s="42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  <c r="AH252" s="69"/>
    </row>
    <row r="253" spans="2:34" x14ac:dyDescent="0.2">
      <c r="B253" t="s">
        <v>992</v>
      </c>
      <c r="C253" s="69">
        <v>14</v>
      </c>
      <c r="D253" t="s">
        <v>980</v>
      </c>
      <c r="E253" s="25">
        <v>44855</v>
      </c>
      <c r="F253" s="22" t="s">
        <v>98</v>
      </c>
      <c r="G253" s="69">
        <v>17.415800000000001</v>
      </c>
      <c r="H253" s="69">
        <v>39.739100000000001</v>
      </c>
      <c r="I253" s="69">
        <v>42.7423</v>
      </c>
      <c r="J253" s="69">
        <v>0</v>
      </c>
      <c r="K253" s="69">
        <v>1.7683000000000001E-2</v>
      </c>
      <c r="L253" s="69">
        <v>0.23723900000000001</v>
      </c>
      <c r="M253" s="69">
        <v>1.9764E-2</v>
      </c>
      <c r="N253" s="69">
        <v>1.9650000000000001E-2</v>
      </c>
      <c r="O253" s="69">
        <v>0.15589600000000001</v>
      </c>
      <c r="P253" s="69">
        <v>100.34699999999999</v>
      </c>
      <c r="Q253" s="69">
        <v>81.397165090172535</v>
      </c>
      <c r="U253" s="42"/>
      <c r="V253" s="42"/>
      <c r="W253" s="42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69"/>
    </row>
    <row r="254" spans="2:34" x14ac:dyDescent="0.2">
      <c r="B254" t="s">
        <v>970</v>
      </c>
      <c r="C254" s="69">
        <v>14</v>
      </c>
      <c r="D254" t="s">
        <v>980</v>
      </c>
      <c r="E254" s="25">
        <v>44855</v>
      </c>
      <c r="F254" s="22" t="s">
        <v>355</v>
      </c>
      <c r="G254" s="69">
        <v>19.2395</v>
      </c>
      <c r="H254" s="69">
        <v>39.044199999999996</v>
      </c>
      <c r="I254" s="69">
        <v>40.127000000000002</v>
      </c>
      <c r="J254" s="69">
        <v>0</v>
      </c>
      <c r="K254" s="69">
        <v>2.895E-3</v>
      </c>
      <c r="L254" s="69">
        <v>0.354688</v>
      </c>
      <c r="M254" s="69">
        <v>4.1438000000000003E-2</v>
      </c>
      <c r="N254" s="69">
        <v>1.1759E-2</v>
      </c>
      <c r="O254" s="69">
        <v>9.2574000000000004E-2</v>
      </c>
      <c r="P254" s="69">
        <v>98.913899999999998</v>
      </c>
      <c r="Q254" s="69">
        <v>78.80638883597733</v>
      </c>
      <c r="U254" s="42"/>
      <c r="V254" s="42"/>
      <c r="W254" s="42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69"/>
    </row>
    <row r="255" spans="2:34" x14ac:dyDescent="0.2">
      <c r="B255" t="s">
        <v>977</v>
      </c>
      <c r="C255" s="69">
        <v>14</v>
      </c>
      <c r="D255" t="s">
        <v>980</v>
      </c>
      <c r="E255" s="25">
        <v>44855</v>
      </c>
      <c r="F255" s="22" t="s">
        <v>355</v>
      </c>
      <c r="G255" s="69">
        <v>17.951499999999999</v>
      </c>
      <c r="H255" s="69">
        <v>38.668500000000002</v>
      </c>
      <c r="I255" s="69">
        <v>41.673200000000001</v>
      </c>
      <c r="J255" s="69">
        <v>0</v>
      </c>
      <c r="K255" s="69">
        <v>1.5565000000000001E-2</v>
      </c>
      <c r="L255" s="69">
        <v>0.30651</v>
      </c>
      <c r="M255" s="69">
        <v>7.1215000000000001E-2</v>
      </c>
      <c r="N255" s="69">
        <v>1.0208999999999999E-2</v>
      </c>
      <c r="O255" s="69">
        <v>0.117618</v>
      </c>
      <c r="P255" s="69">
        <v>98.814300000000003</v>
      </c>
      <c r="Q255" s="69">
        <v>80.540053241426676</v>
      </c>
      <c r="U255" s="42"/>
      <c r="V255" s="42"/>
      <c r="W255" s="42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69"/>
    </row>
    <row r="256" spans="2:34" x14ac:dyDescent="0.2">
      <c r="B256" t="s">
        <v>979</v>
      </c>
      <c r="C256" s="69">
        <v>14</v>
      </c>
      <c r="D256" t="s">
        <v>980</v>
      </c>
      <c r="E256" s="25">
        <v>44855</v>
      </c>
      <c r="F256" s="22" t="s">
        <v>355</v>
      </c>
      <c r="G256" s="69">
        <v>18.319600000000001</v>
      </c>
      <c r="H256" s="69">
        <v>38.684800000000003</v>
      </c>
      <c r="I256" s="69">
        <v>41.257100000000001</v>
      </c>
      <c r="J256" s="69">
        <v>0</v>
      </c>
      <c r="K256" s="69">
        <v>1.154E-2</v>
      </c>
      <c r="L256" s="69">
        <v>0.31325199999999997</v>
      </c>
      <c r="M256" s="69">
        <v>5.3753000000000002E-2</v>
      </c>
      <c r="N256" s="69">
        <v>3.6670000000000001E-3</v>
      </c>
      <c r="O256" s="69">
        <v>0.11151899999999999</v>
      </c>
      <c r="P256" s="69">
        <v>98.755099999999999</v>
      </c>
      <c r="Q256" s="69">
        <v>80.060236201331591</v>
      </c>
      <c r="U256" s="42"/>
      <c r="V256" s="42"/>
      <c r="W256" s="42"/>
      <c r="X256" s="71"/>
      <c r="Y256" s="71"/>
      <c r="Z256" s="71"/>
      <c r="AA256" s="71"/>
      <c r="AB256" s="71"/>
      <c r="AC256" s="71"/>
      <c r="AD256" s="71"/>
      <c r="AE256" s="71"/>
      <c r="AF256" s="71"/>
      <c r="AG256" s="71"/>
      <c r="AH256" s="69"/>
    </row>
    <row r="257" spans="2:34" x14ac:dyDescent="0.2">
      <c r="B257" t="s">
        <v>993</v>
      </c>
      <c r="C257" s="69">
        <v>14</v>
      </c>
      <c r="D257" t="s">
        <v>980</v>
      </c>
      <c r="E257" s="25">
        <v>44855</v>
      </c>
      <c r="F257" s="22" t="s">
        <v>355</v>
      </c>
      <c r="G257" s="69">
        <v>18.6282</v>
      </c>
      <c r="H257" s="69">
        <v>39.105499999999999</v>
      </c>
      <c r="I257" s="69">
        <v>40.542200000000001</v>
      </c>
      <c r="J257" s="69">
        <v>0</v>
      </c>
      <c r="K257" s="69">
        <v>-4.2399999999999998E-3</v>
      </c>
      <c r="L257" s="69">
        <v>0.32232</v>
      </c>
      <c r="M257" s="69">
        <v>4.2486000000000003E-2</v>
      </c>
      <c r="N257" s="69">
        <v>1.4461999999999999E-2</v>
      </c>
      <c r="O257" s="69">
        <v>0.10169400000000001</v>
      </c>
      <c r="P257" s="69">
        <v>98.752600000000001</v>
      </c>
      <c r="Q257" s="69">
        <v>79.508900144238467</v>
      </c>
      <c r="U257" s="42"/>
      <c r="V257" s="42"/>
      <c r="W257" s="42"/>
      <c r="X257" s="71"/>
      <c r="Y257" s="71"/>
      <c r="Z257" s="71"/>
      <c r="AA257" s="71"/>
      <c r="AB257" s="71"/>
      <c r="AC257" s="71"/>
      <c r="AD257" s="71"/>
      <c r="AE257" s="71"/>
      <c r="AF257" s="71"/>
      <c r="AG257" s="71"/>
      <c r="AH257" s="69"/>
    </row>
    <row r="258" spans="2:34" x14ac:dyDescent="0.2">
      <c r="B258" t="s">
        <v>994</v>
      </c>
      <c r="C258" s="69">
        <v>14</v>
      </c>
      <c r="D258" t="s">
        <v>980</v>
      </c>
      <c r="E258" s="25">
        <v>44855</v>
      </c>
      <c r="F258" s="22" t="s">
        <v>355</v>
      </c>
      <c r="G258" s="69">
        <v>18.531700000000001</v>
      </c>
      <c r="H258" s="69">
        <v>38.866500000000002</v>
      </c>
      <c r="I258" s="69">
        <v>40.854599999999998</v>
      </c>
      <c r="J258" s="69">
        <v>0</v>
      </c>
      <c r="K258" s="69">
        <v>1.552E-3</v>
      </c>
      <c r="L258" s="69">
        <v>0.32427</v>
      </c>
      <c r="M258" s="69">
        <v>4.1057999999999997E-2</v>
      </c>
      <c r="N258" s="69">
        <v>-4.3800000000000002E-3</v>
      </c>
      <c r="O258" s="69">
        <v>0.110455</v>
      </c>
      <c r="P258" s="69">
        <v>98.725800000000007</v>
      </c>
      <c r="Q258" s="69">
        <v>79.71777869418041</v>
      </c>
      <c r="U258" s="42"/>
      <c r="V258" s="42"/>
      <c r="W258" s="42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69"/>
    </row>
    <row r="259" spans="2:34" x14ac:dyDescent="0.2">
      <c r="B259" t="s">
        <v>995</v>
      </c>
      <c r="C259" s="69">
        <v>14</v>
      </c>
      <c r="D259" t="s">
        <v>980</v>
      </c>
      <c r="E259" s="25">
        <v>44855</v>
      </c>
      <c r="F259" s="22" t="s">
        <v>355</v>
      </c>
      <c r="G259" s="69">
        <v>19.0078</v>
      </c>
      <c r="H259" s="69">
        <v>39.224899999999998</v>
      </c>
      <c r="I259" s="69">
        <v>40.5884</v>
      </c>
      <c r="J259" s="69">
        <v>0</v>
      </c>
      <c r="K259" s="69">
        <v>3.0950000000000001E-3</v>
      </c>
      <c r="L259" s="69">
        <v>0.33253899999999997</v>
      </c>
      <c r="M259" s="69">
        <v>3.5815E-2</v>
      </c>
      <c r="N259" s="69">
        <v>-2.2599999999999999E-3</v>
      </c>
      <c r="O259" s="69">
        <v>0.112577</v>
      </c>
      <c r="P259" s="69">
        <v>99.302800000000005</v>
      </c>
      <c r="Q259" s="69">
        <v>79.197048849778199</v>
      </c>
      <c r="U259" s="42"/>
      <c r="V259" s="42"/>
      <c r="W259" s="42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69"/>
    </row>
    <row r="260" spans="2:34" x14ac:dyDescent="0.2">
      <c r="B260" t="s">
        <v>996</v>
      </c>
      <c r="C260" s="69">
        <v>14</v>
      </c>
      <c r="D260" t="s">
        <v>980</v>
      </c>
      <c r="E260" s="25">
        <v>44855</v>
      </c>
      <c r="F260" s="22" t="s">
        <v>355</v>
      </c>
      <c r="G260" s="69">
        <v>19.628</v>
      </c>
      <c r="H260" s="69">
        <v>39.418999999999997</v>
      </c>
      <c r="I260" s="69">
        <v>41.137300000000003</v>
      </c>
      <c r="J260" s="69">
        <v>0</v>
      </c>
      <c r="K260" s="69">
        <v>7.5789999999999998E-3</v>
      </c>
      <c r="L260" s="69">
        <v>0.370282</v>
      </c>
      <c r="M260" s="69">
        <v>7.7200000000000005E-2</v>
      </c>
      <c r="N260" s="69">
        <v>9.3460000000000001E-3</v>
      </c>
      <c r="O260" s="69">
        <v>8.0234E-2</v>
      </c>
      <c r="P260" s="69">
        <v>100.729</v>
      </c>
      <c r="Q260" s="69">
        <v>78.887675179435973</v>
      </c>
      <c r="U260" s="42"/>
      <c r="V260" s="42"/>
      <c r="W260" s="42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69"/>
    </row>
    <row r="261" spans="2:34" x14ac:dyDescent="0.2">
      <c r="B261" t="s">
        <v>971</v>
      </c>
      <c r="C261" s="69">
        <v>14</v>
      </c>
      <c r="D261" t="s">
        <v>980</v>
      </c>
      <c r="E261" s="25">
        <v>44855</v>
      </c>
      <c r="F261" s="22" t="s">
        <v>355</v>
      </c>
      <c r="G261" s="69">
        <v>17.986899999999999</v>
      </c>
      <c r="H261" s="69">
        <v>38.781399999999998</v>
      </c>
      <c r="I261" s="69">
        <v>41.787300000000002</v>
      </c>
      <c r="J261" s="69">
        <v>0</v>
      </c>
      <c r="K261" s="69">
        <v>3.0022E-2</v>
      </c>
      <c r="L261" s="69">
        <v>0.31259500000000001</v>
      </c>
      <c r="M261" s="69">
        <v>6.7862000000000006E-2</v>
      </c>
      <c r="N261" s="69">
        <v>6.1009999999999997E-3</v>
      </c>
      <c r="O261" s="69">
        <v>0.138683</v>
      </c>
      <c r="P261" s="69">
        <v>99.110900000000001</v>
      </c>
      <c r="Q261" s="69">
        <v>80.552022779365132</v>
      </c>
      <c r="U261" s="42"/>
      <c r="V261" s="42"/>
      <c r="W261" s="42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69"/>
    </row>
    <row r="262" spans="2:34" x14ac:dyDescent="0.2">
      <c r="B262" t="s">
        <v>997</v>
      </c>
      <c r="C262" s="69">
        <v>14</v>
      </c>
      <c r="D262" t="s">
        <v>980</v>
      </c>
      <c r="E262" s="25">
        <v>44855</v>
      </c>
      <c r="F262" s="22" t="s">
        <v>355</v>
      </c>
      <c r="G262" s="69">
        <v>19.1953</v>
      </c>
      <c r="H262" s="69">
        <v>38.523600000000002</v>
      </c>
      <c r="I262" s="69">
        <v>40.080399999999997</v>
      </c>
      <c r="J262" s="69">
        <v>0</v>
      </c>
      <c r="K262" s="69">
        <v>2.4550000000000002E-3</v>
      </c>
      <c r="L262" s="69">
        <v>0.34560800000000003</v>
      </c>
      <c r="M262" s="69">
        <v>4.3214000000000002E-2</v>
      </c>
      <c r="N262" s="69">
        <v>9.0139999999999994E-3</v>
      </c>
      <c r="O262" s="69">
        <v>9.7127000000000005E-2</v>
      </c>
      <c r="P262" s="69">
        <v>98.296700000000001</v>
      </c>
      <c r="Q262" s="69">
        <v>78.825396930323038</v>
      </c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</row>
    <row r="263" spans="2:34" x14ac:dyDescent="0.2">
      <c r="B263" t="s">
        <v>998</v>
      </c>
      <c r="C263" s="69">
        <v>14</v>
      </c>
      <c r="D263" t="s">
        <v>980</v>
      </c>
      <c r="E263" s="25">
        <v>44855</v>
      </c>
      <c r="F263" s="22" t="s">
        <v>355</v>
      </c>
      <c r="G263" s="69">
        <v>18.609100000000002</v>
      </c>
      <c r="H263" s="69">
        <v>39.676600000000001</v>
      </c>
      <c r="I263" s="69">
        <v>42.246299999999998</v>
      </c>
      <c r="J263" s="69">
        <v>0</v>
      </c>
      <c r="K263" s="69">
        <v>4.0663999999999999E-2</v>
      </c>
      <c r="L263" s="69">
        <v>0.315635</v>
      </c>
      <c r="M263" s="69">
        <v>4.8563000000000002E-2</v>
      </c>
      <c r="N263" s="69">
        <v>7.7650000000000002E-3</v>
      </c>
      <c r="O263" s="69">
        <v>0.114111</v>
      </c>
      <c r="P263" s="69">
        <v>101.059</v>
      </c>
      <c r="Q263" s="69">
        <v>80.187870302245472</v>
      </c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</row>
    <row r="264" spans="2:34" x14ac:dyDescent="0.2">
      <c r="B264" t="s">
        <v>999</v>
      </c>
      <c r="C264" s="69">
        <v>14</v>
      </c>
      <c r="D264" t="s">
        <v>980</v>
      </c>
      <c r="E264" s="25">
        <v>44855</v>
      </c>
      <c r="F264" s="22" t="s">
        <v>355</v>
      </c>
      <c r="G264" s="69">
        <v>17.142299999999999</v>
      </c>
      <c r="H264" s="69">
        <v>39.544400000000003</v>
      </c>
      <c r="I264" s="69">
        <v>41.974299999999999</v>
      </c>
      <c r="J264" s="69">
        <v>0</v>
      </c>
      <c r="K264" s="69">
        <v>2.4542000000000001E-2</v>
      </c>
      <c r="L264" s="69">
        <v>0.28273700000000002</v>
      </c>
      <c r="M264" s="69">
        <v>3.4966999999999998E-2</v>
      </c>
      <c r="N264" s="69">
        <v>9.5560000000000003E-3</v>
      </c>
      <c r="O264" s="69">
        <v>0.153558</v>
      </c>
      <c r="P264" s="69">
        <v>99.166399999999996</v>
      </c>
      <c r="Q264" s="69">
        <v>81.36222618729586</v>
      </c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</row>
    <row r="265" spans="2:34" x14ac:dyDescent="0.2">
      <c r="B265" t="s">
        <v>972</v>
      </c>
      <c r="C265" s="69">
        <v>14</v>
      </c>
      <c r="D265" t="s">
        <v>980</v>
      </c>
      <c r="E265" s="25">
        <v>44855</v>
      </c>
      <c r="F265" s="22" t="s">
        <v>355</v>
      </c>
      <c r="G265" s="69">
        <v>18.872299999999999</v>
      </c>
      <c r="H265" s="69">
        <v>39.767099999999999</v>
      </c>
      <c r="I265" s="69">
        <v>41.401800000000001</v>
      </c>
      <c r="J265" s="69">
        <v>0</v>
      </c>
      <c r="K265" s="69">
        <v>2.8779999999999999E-3</v>
      </c>
      <c r="L265" s="69">
        <v>0.32275799999999999</v>
      </c>
      <c r="M265" s="69">
        <v>3.9405999999999997E-2</v>
      </c>
      <c r="N265" s="69">
        <v>9.3860000000000002E-3</v>
      </c>
      <c r="O265" s="69">
        <v>0.11001900000000001</v>
      </c>
      <c r="P265" s="69">
        <v>100.526</v>
      </c>
      <c r="Q265" s="69">
        <v>79.638322048855031</v>
      </c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</row>
    <row r="266" spans="2:34" x14ac:dyDescent="0.2">
      <c r="B266" t="s">
        <v>1000</v>
      </c>
      <c r="C266" s="69">
        <v>14</v>
      </c>
      <c r="D266" t="s">
        <v>980</v>
      </c>
      <c r="E266" s="25">
        <v>44855</v>
      </c>
      <c r="F266" s="22" t="s">
        <v>355</v>
      </c>
      <c r="G266" s="69">
        <v>17.799099999999999</v>
      </c>
      <c r="H266" s="69">
        <v>38.636200000000002</v>
      </c>
      <c r="I266" s="69">
        <v>41.9114</v>
      </c>
      <c r="J266" s="69">
        <v>0</v>
      </c>
      <c r="K266" s="69">
        <v>1.5868E-2</v>
      </c>
      <c r="L266" s="69">
        <v>0.280165</v>
      </c>
      <c r="M266" s="69">
        <v>4.1808999999999999E-2</v>
      </c>
      <c r="N266" s="69">
        <v>1.0141000000000001E-2</v>
      </c>
      <c r="O266" s="69">
        <v>0.14529900000000001</v>
      </c>
      <c r="P266" s="69">
        <v>98.84</v>
      </c>
      <c r="Q266" s="69">
        <v>80.762061862961104</v>
      </c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</row>
    <row r="267" spans="2:34" x14ac:dyDescent="0.2">
      <c r="B267" t="s">
        <v>1001</v>
      </c>
      <c r="C267" s="69">
        <v>14</v>
      </c>
      <c r="D267" t="s">
        <v>980</v>
      </c>
      <c r="E267" s="25">
        <v>44855</v>
      </c>
      <c r="F267" s="22" t="s">
        <v>355</v>
      </c>
      <c r="G267" s="69">
        <v>18.995799999999999</v>
      </c>
      <c r="H267" s="69">
        <v>38.889800000000001</v>
      </c>
      <c r="I267" s="69">
        <v>40.883299999999998</v>
      </c>
      <c r="J267" s="69">
        <v>0</v>
      </c>
      <c r="K267" s="69">
        <v>-8.4000000000000003E-4</v>
      </c>
      <c r="L267" s="69">
        <v>0.340723</v>
      </c>
      <c r="M267" s="69">
        <v>5.4259000000000002E-2</v>
      </c>
      <c r="N267" s="69">
        <v>3.7460000000000002E-3</v>
      </c>
      <c r="O267" s="69">
        <v>9.7318000000000002E-2</v>
      </c>
      <c r="P267" s="69">
        <v>99.264099999999999</v>
      </c>
      <c r="Q267" s="69">
        <v>79.326418668628591</v>
      </c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</row>
    <row r="268" spans="2:34" x14ac:dyDescent="0.2">
      <c r="B268" t="s">
        <v>973</v>
      </c>
      <c r="C268" s="69">
        <v>14</v>
      </c>
      <c r="D268" t="s">
        <v>980</v>
      </c>
      <c r="E268" s="25">
        <v>44855</v>
      </c>
      <c r="F268" s="22" t="s">
        <v>355</v>
      </c>
      <c r="G268" s="69">
        <v>19.38</v>
      </c>
      <c r="H268" s="69">
        <v>38.1295</v>
      </c>
      <c r="I268" s="69">
        <v>40.538200000000003</v>
      </c>
      <c r="J268" s="69">
        <v>0</v>
      </c>
      <c r="K268" s="71" t="s">
        <v>16</v>
      </c>
      <c r="L268" s="69">
        <v>0.35483300000000001</v>
      </c>
      <c r="M268" s="69">
        <v>6.1399000000000002E-2</v>
      </c>
      <c r="N268" s="69">
        <v>-7.2899999999999996E-3</v>
      </c>
      <c r="O268" s="69">
        <v>0.101524</v>
      </c>
      <c r="P268" s="69">
        <v>98.551500000000004</v>
      </c>
      <c r="Q268" s="69">
        <v>78.855105658553498</v>
      </c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</row>
    <row r="269" spans="2:34" x14ac:dyDescent="0.2">
      <c r="B269" t="s">
        <v>1002</v>
      </c>
      <c r="C269" s="69">
        <v>14</v>
      </c>
      <c r="D269" t="s">
        <v>980</v>
      </c>
      <c r="E269" s="25">
        <v>44855</v>
      </c>
      <c r="F269" s="22" t="s">
        <v>355</v>
      </c>
      <c r="G269" s="69">
        <v>18.4482</v>
      </c>
      <c r="H269" s="69">
        <v>38.861800000000002</v>
      </c>
      <c r="I269" s="69">
        <v>41.943199999999997</v>
      </c>
      <c r="J269" s="69">
        <v>0</v>
      </c>
      <c r="K269" s="69">
        <v>1.4760000000000001E-3</v>
      </c>
      <c r="L269" s="69">
        <v>0.325013</v>
      </c>
      <c r="M269" s="69">
        <v>4.5422999999999998E-2</v>
      </c>
      <c r="N269" s="69">
        <v>3.4870000000000001E-3</v>
      </c>
      <c r="O269" s="69">
        <v>0.112167</v>
      </c>
      <c r="P269" s="69">
        <v>99.740799999999993</v>
      </c>
      <c r="Q269" s="69">
        <v>80.211416569994526</v>
      </c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</row>
    <row r="270" spans="2:34" x14ac:dyDescent="0.2">
      <c r="B270" t="s">
        <v>1003</v>
      </c>
      <c r="C270" s="69">
        <v>14</v>
      </c>
      <c r="D270" t="s">
        <v>980</v>
      </c>
      <c r="E270" s="25">
        <v>44855</v>
      </c>
      <c r="F270" s="22" t="s">
        <v>355</v>
      </c>
      <c r="G270" s="69">
        <v>16.576499999999999</v>
      </c>
      <c r="H270" s="69">
        <v>39.1614</v>
      </c>
      <c r="I270" s="69">
        <v>42.544800000000002</v>
      </c>
      <c r="J270" s="69">
        <v>0</v>
      </c>
      <c r="K270" s="69">
        <v>1.3304E-2</v>
      </c>
      <c r="L270" s="69">
        <v>0.25664100000000001</v>
      </c>
      <c r="M270" s="69">
        <v>3.4995999999999999E-2</v>
      </c>
      <c r="N270" s="69">
        <v>7.7889999999999999E-3</v>
      </c>
      <c r="O270" s="69">
        <v>0.16522899999999999</v>
      </c>
      <c r="P270" s="69">
        <v>98.7607</v>
      </c>
      <c r="Q270" s="69">
        <v>82.065403937679179</v>
      </c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</row>
    <row r="271" spans="2:34" x14ac:dyDescent="0.2">
      <c r="B271" t="s">
        <v>974</v>
      </c>
      <c r="C271" s="69">
        <v>14</v>
      </c>
      <c r="D271" t="s">
        <v>980</v>
      </c>
      <c r="E271" s="25">
        <v>44855</v>
      </c>
      <c r="F271" s="22" t="s">
        <v>355</v>
      </c>
      <c r="G271" s="69">
        <v>18.893699999999999</v>
      </c>
      <c r="H271" s="69">
        <v>39.539499999999997</v>
      </c>
      <c r="I271" s="69">
        <v>40.6004</v>
      </c>
      <c r="J271" s="69">
        <v>0</v>
      </c>
      <c r="K271" s="71" t="s">
        <v>16</v>
      </c>
      <c r="L271" s="69">
        <v>0.341895</v>
      </c>
      <c r="M271" s="69">
        <v>3.5582999999999997E-2</v>
      </c>
      <c r="N271" s="69">
        <v>2.4620000000000002E-3</v>
      </c>
      <c r="O271" s="69">
        <v>0.107085</v>
      </c>
      <c r="P271" s="69">
        <v>99.513300000000001</v>
      </c>
      <c r="Q271" s="69">
        <v>79.300913173320183</v>
      </c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</row>
    <row r="272" spans="2:34" x14ac:dyDescent="0.2">
      <c r="B272" t="s">
        <v>1004</v>
      </c>
      <c r="C272" s="69">
        <v>14</v>
      </c>
      <c r="D272" t="s">
        <v>980</v>
      </c>
      <c r="E272" s="25">
        <v>44855</v>
      </c>
      <c r="F272" s="22" t="s">
        <v>355</v>
      </c>
      <c r="G272" s="69">
        <v>18.7455</v>
      </c>
      <c r="H272" s="69">
        <v>38.473700000000001</v>
      </c>
      <c r="I272" s="69">
        <v>41.423999999999999</v>
      </c>
      <c r="J272" s="69">
        <v>0</v>
      </c>
      <c r="K272" s="69">
        <v>1.5081000000000001E-2</v>
      </c>
      <c r="L272" s="69">
        <v>0.32465899999999998</v>
      </c>
      <c r="M272" s="69">
        <v>5.6930000000000001E-2</v>
      </c>
      <c r="N272" s="69">
        <v>7.4479999999999998E-3</v>
      </c>
      <c r="O272" s="69">
        <v>0.103891</v>
      </c>
      <c r="P272" s="69">
        <v>99.151200000000003</v>
      </c>
      <c r="Q272" s="69">
        <v>79.75607499723445</v>
      </c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</row>
    <row r="273" spans="2:33" x14ac:dyDescent="0.2">
      <c r="B273" t="s">
        <v>1005</v>
      </c>
      <c r="C273" s="69">
        <v>25</v>
      </c>
      <c r="D273" t="s">
        <v>1006</v>
      </c>
      <c r="E273" s="25">
        <v>44855</v>
      </c>
      <c r="F273" s="22" t="s">
        <v>98</v>
      </c>
      <c r="G273" s="69">
        <v>19.213100000000001</v>
      </c>
      <c r="H273" s="69">
        <v>38.645899999999997</v>
      </c>
      <c r="I273" s="69">
        <v>41.195799999999998</v>
      </c>
      <c r="J273" s="69">
        <v>0</v>
      </c>
      <c r="K273" s="69">
        <v>2.7650000000000001E-3</v>
      </c>
      <c r="L273" s="69">
        <v>0.28820600000000002</v>
      </c>
      <c r="M273" s="69">
        <v>2.2848E-2</v>
      </c>
      <c r="N273" s="69">
        <v>1.7852E-2</v>
      </c>
      <c r="O273" s="69">
        <v>0.13413700000000001</v>
      </c>
      <c r="P273" s="69">
        <v>99.520600000000002</v>
      </c>
      <c r="Q273" s="69">
        <v>79.264740788070583</v>
      </c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</row>
    <row r="274" spans="2:33" x14ac:dyDescent="0.2">
      <c r="B274" t="s">
        <v>1007</v>
      </c>
      <c r="C274" s="69">
        <v>25</v>
      </c>
      <c r="D274" t="s">
        <v>1006</v>
      </c>
      <c r="E274" s="25">
        <v>44855</v>
      </c>
      <c r="F274" s="22" t="s">
        <v>98</v>
      </c>
      <c r="G274" s="69">
        <v>18.013200000000001</v>
      </c>
      <c r="H274" s="69">
        <v>38.940300000000001</v>
      </c>
      <c r="I274" s="69">
        <v>42.138500000000001</v>
      </c>
      <c r="J274" s="69">
        <v>0</v>
      </c>
      <c r="K274" s="69">
        <v>-9.1E-4</v>
      </c>
      <c r="L274" s="69">
        <v>0.25308399999999998</v>
      </c>
      <c r="M274" s="69">
        <v>1.8287999999999999E-2</v>
      </c>
      <c r="N274" s="69">
        <v>1.6892999999999998E-2</v>
      </c>
      <c r="O274" s="69">
        <v>0.14948</v>
      </c>
      <c r="P274" s="69">
        <v>99.528899999999993</v>
      </c>
      <c r="Q274" s="69">
        <v>80.660070094883125</v>
      </c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</row>
    <row r="275" spans="2:33" x14ac:dyDescent="0.2">
      <c r="B275" t="s">
        <v>1008</v>
      </c>
      <c r="C275" s="69">
        <v>25</v>
      </c>
      <c r="D275" t="s">
        <v>1006</v>
      </c>
      <c r="E275" s="25">
        <v>44855</v>
      </c>
      <c r="F275" s="22" t="s">
        <v>98</v>
      </c>
      <c r="G275" s="69">
        <v>16.7454</v>
      </c>
      <c r="H275" s="69">
        <v>39.223500000000001</v>
      </c>
      <c r="I275" s="69">
        <v>42.969099999999997</v>
      </c>
      <c r="J275" s="69">
        <v>0</v>
      </c>
      <c r="K275" s="69">
        <v>2.1364000000000001E-2</v>
      </c>
      <c r="L275" s="69">
        <v>0.23327400000000001</v>
      </c>
      <c r="M275" s="69">
        <v>2.7168999999999999E-2</v>
      </c>
      <c r="N275" s="69">
        <v>2.2237E-2</v>
      </c>
      <c r="O275" s="69">
        <v>0.18535599999999999</v>
      </c>
      <c r="P275" s="69">
        <v>99.427300000000002</v>
      </c>
      <c r="Q275" s="69">
        <v>82.062278101360761</v>
      </c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</row>
    <row r="276" spans="2:33" x14ac:dyDescent="0.2">
      <c r="B276" t="s">
        <v>1009</v>
      </c>
      <c r="C276" s="69">
        <v>25</v>
      </c>
      <c r="D276" t="s">
        <v>1006</v>
      </c>
      <c r="E276" s="25">
        <v>44855</v>
      </c>
      <c r="F276" s="22" t="s">
        <v>98</v>
      </c>
      <c r="G276" s="69">
        <v>18.222200000000001</v>
      </c>
      <c r="H276" s="69">
        <v>38.838200000000001</v>
      </c>
      <c r="I276" s="69">
        <v>41.848300000000002</v>
      </c>
      <c r="J276" s="69">
        <v>0</v>
      </c>
      <c r="K276" s="69">
        <v>1.4241E-2</v>
      </c>
      <c r="L276" s="69">
        <v>0.245974</v>
      </c>
      <c r="M276" s="69">
        <v>1.3082E-2</v>
      </c>
      <c r="N276" s="69">
        <v>1.8487E-2</v>
      </c>
      <c r="O276" s="69">
        <v>0.16525000000000001</v>
      </c>
      <c r="P276" s="69">
        <v>99.365799999999993</v>
      </c>
      <c r="Q276" s="69">
        <v>80.370693307594038</v>
      </c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</row>
    <row r="277" spans="2:33" x14ac:dyDescent="0.2">
      <c r="B277" t="s">
        <v>1010</v>
      </c>
      <c r="C277" s="69">
        <v>25</v>
      </c>
      <c r="D277" t="s">
        <v>1006</v>
      </c>
      <c r="E277" s="25">
        <v>44855</v>
      </c>
      <c r="F277" s="22" t="s">
        <v>98</v>
      </c>
      <c r="G277" s="69">
        <v>17.7698</v>
      </c>
      <c r="H277" s="69">
        <v>38.929000000000002</v>
      </c>
      <c r="I277" s="69">
        <v>42.517899999999997</v>
      </c>
      <c r="J277" s="69">
        <v>0</v>
      </c>
      <c r="K277" s="69">
        <v>7.7650000000000002E-3</v>
      </c>
      <c r="L277" s="69">
        <v>0.23824999999999999</v>
      </c>
      <c r="M277" s="69">
        <v>2.7213000000000001E-2</v>
      </c>
      <c r="N277" s="69">
        <v>2.2356999999999998E-2</v>
      </c>
      <c r="O277" s="69">
        <v>0.154532</v>
      </c>
      <c r="P277" s="69">
        <v>99.666899999999998</v>
      </c>
      <c r="Q277" s="69">
        <v>81.009694726687428</v>
      </c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</row>
    <row r="278" spans="2:33" x14ac:dyDescent="0.2">
      <c r="B278" t="s">
        <v>1011</v>
      </c>
      <c r="C278" s="69">
        <v>25</v>
      </c>
      <c r="D278" t="s">
        <v>1006</v>
      </c>
      <c r="E278" s="25">
        <v>44855</v>
      </c>
      <c r="F278" s="22" t="s">
        <v>98</v>
      </c>
      <c r="G278" s="69">
        <v>18.141100000000002</v>
      </c>
      <c r="H278" s="69">
        <v>38.636699999999998</v>
      </c>
      <c r="I278" s="69">
        <v>42.133800000000001</v>
      </c>
      <c r="J278" s="69">
        <v>0</v>
      </c>
      <c r="K278" s="69">
        <v>1.3246000000000001E-2</v>
      </c>
      <c r="L278" s="69">
        <v>0.26400899999999999</v>
      </c>
      <c r="M278" s="69">
        <v>3.0769999999999999E-2</v>
      </c>
      <c r="N278" s="69">
        <v>1.6475E-2</v>
      </c>
      <c r="O278" s="69">
        <v>0.17661299999999999</v>
      </c>
      <c r="P278" s="69">
        <v>99.412800000000004</v>
      </c>
      <c r="Q278" s="69">
        <v>80.547703692705468</v>
      </c>
    </row>
    <row r="279" spans="2:33" x14ac:dyDescent="0.2">
      <c r="B279" t="s">
        <v>1012</v>
      </c>
      <c r="C279" s="69">
        <v>25</v>
      </c>
      <c r="D279" t="s">
        <v>1006</v>
      </c>
      <c r="E279" s="25">
        <v>44855</v>
      </c>
      <c r="F279" s="22" t="s">
        <v>98</v>
      </c>
      <c r="G279" s="69">
        <v>18.569500000000001</v>
      </c>
      <c r="H279" s="69">
        <v>38.6449</v>
      </c>
      <c r="I279" s="69">
        <v>41.392499999999998</v>
      </c>
      <c r="J279" s="69">
        <v>0</v>
      </c>
      <c r="K279" s="69">
        <v>2.2120999999999998E-2</v>
      </c>
      <c r="L279" s="69">
        <v>0.25633600000000001</v>
      </c>
      <c r="M279" s="69">
        <v>2.3304999999999999E-2</v>
      </c>
      <c r="N279" s="69">
        <v>1.9480000000000001E-2</v>
      </c>
      <c r="O279" s="69">
        <v>0.15551200000000001</v>
      </c>
      <c r="P279" s="69">
        <v>99.083600000000004</v>
      </c>
      <c r="Q279" s="69">
        <v>79.895796336714838</v>
      </c>
    </row>
    <row r="280" spans="2:33" x14ac:dyDescent="0.2">
      <c r="B280" t="s">
        <v>1013</v>
      </c>
      <c r="C280" s="69">
        <v>25</v>
      </c>
      <c r="D280" t="s">
        <v>1006</v>
      </c>
      <c r="E280" s="25">
        <v>44855</v>
      </c>
      <c r="F280" s="22" t="s">
        <v>98</v>
      </c>
      <c r="G280" s="69">
        <v>17.1572</v>
      </c>
      <c r="H280" s="69">
        <v>39.008800000000001</v>
      </c>
      <c r="I280" s="69">
        <v>42.739899999999999</v>
      </c>
      <c r="J280" s="69">
        <v>0</v>
      </c>
      <c r="K280" s="69">
        <v>1.6646000000000001E-2</v>
      </c>
      <c r="L280" s="69">
        <v>0.25130999999999998</v>
      </c>
      <c r="M280" s="69">
        <v>2.6773000000000002E-2</v>
      </c>
      <c r="N280" s="69">
        <v>2.3848000000000001E-2</v>
      </c>
      <c r="O280" s="69">
        <v>0.15934000000000001</v>
      </c>
      <c r="P280" s="69">
        <v>99.383799999999994</v>
      </c>
      <c r="Q280" s="69">
        <v>81.62176983744402</v>
      </c>
    </row>
    <row r="281" spans="2:33" x14ac:dyDescent="0.2">
      <c r="B281" t="s">
        <v>1014</v>
      </c>
      <c r="C281" s="69">
        <v>25</v>
      </c>
      <c r="D281" t="s">
        <v>1006</v>
      </c>
      <c r="E281" s="25">
        <v>44855</v>
      </c>
      <c r="F281" s="22" t="s">
        <v>98</v>
      </c>
      <c r="G281" s="69">
        <v>16.295200000000001</v>
      </c>
      <c r="H281" s="69">
        <v>38.877400000000002</v>
      </c>
      <c r="I281" s="69">
        <v>43.280999999999999</v>
      </c>
      <c r="J281" s="69">
        <v>0</v>
      </c>
      <c r="K281" s="69">
        <v>2.9305999999999999E-2</v>
      </c>
      <c r="L281" s="69">
        <v>0.24913099999999999</v>
      </c>
      <c r="M281" s="69">
        <v>2.2516999999999999E-2</v>
      </c>
      <c r="N281" s="69">
        <v>2.3422999999999999E-2</v>
      </c>
      <c r="O281" s="69">
        <v>0.20335</v>
      </c>
      <c r="P281" s="69">
        <v>98.981300000000005</v>
      </c>
      <c r="Q281" s="69">
        <v>82.56428758098609</v>
      </c>
    </row>
    <row r="282" spans="2:33" x14ac:dyDescent="0.2">
      <c r="B282" t="s">
        <v>1015</v>
      </c>
      <c r="C282" s="69">
        <v>25</v>
      </c>
      <c r="D282" t="s">
        <v>1006</v>
      </c>
      <c r="E282" s="25">
        <v>44855</v>
      </c>
      <c r="F282" s="22" t="s">
        <v>98</v>
      </c>
      <c r="G282" s="69">
        <v>18.1662</v>
      </c>
      <c r="H282" s="69">
        <v>39.173699999999997</v>
      </c>
      <c r="I282" s="69">
        <v>41.759</v>
      </c>
      <c r="J282" s="69">
        <v>0</v>
      </c>
      <c r="K282" s="69">
        <v>1.1344E-2</v>
      </c>
      <c r="L282" s="69">
        <v>0.241288</v>
      </c>
      <c r="M282" s="69">
        <v>2.4903999999999999E-2</v>
      </c>
      <c r="N282" s="69">
        <v>1.4529E-2</v>
      </c>
      <c r="O282" s="69">
        <v>0.16908200000000001</v>
      </c>
      <c r="P282" s="69">
        <v>99.56</v>
      </c>
      <c r="Q282" s="69">
        <v>80.38554944592515</v>
      </c>
    </row>
    <row r="283" spans="2:33" x14ac:dyDescent="0.2">
      <c r="B283" t="s">
        <v>1016</v>
      </c>
      <c r="C283" s="69">
        <v>25</v>
      </c>
      <c r="D283" t="s">
        <v>1006</v>
      </c>
      <c r="E283" s="25">
        <v>44855</v>
      </c>
      <c r="F283" s="22" t="s">
        <v>98</v>
      </c>
      <c r="G283" s="69">
        <v>17.22</v>
      </c>
      <c r="H283" s="69">
        <v>38.9636</v>
      </c>
      <c r="I283" s="69">
        <v>42.5503</v>
      </c>
      <c r="J283" s="69">
        <v>0</v>
      </c>
      <c r="K283" s="69">
        <v>1.5743E-2</v>
      </c>
      <c r="L283" s="69">
        <v>0.23294899999999999</v>
      </c>
      <c r="M283" s="69">
        <v>3.0929000000000002E-2</v>
      </c>
      <c r="N283" s="69">
        <v>2.0593E-2</v>
      </c>
      <c r="O283" s="69">
        <v>0.17774799999999999</v>
      </c>
      <c r="P283" s="69">
        <v>99.2119</v>
      </c>
      <c r="Q283" s="69">
        <v>81.499976696336361</v>
      </c>
    </row>
    <row r="284" spans="2:33" x14ac:dyDescent="0.2">
      <c r="B284" t="s">
        <v>1017</v>
      </c>
      <c r="C284" s="69">
        <v>25</v>
      </c>
      <c r="D284" t="s">
        <v>1006</v>
      </c>
      <c r="E284" s="25">
        <v>44855</v>
      </c>
      <c r="F284" s="22" t="s">
        <v>98</v>
      </c>
      <c r="G284" s="69">
        <v>19.6706</v>
      </c>
      <c r="H284" s="69">
        <v>38.264800000000001</v>
      </c>
      <c r="I284" s="69">
        <v>40.536999999999999</v>
      </c>
      <c r="J284" s="69">
        <v>0</v>
      </c>
      <c r="K284" s="69">
        <v>5.2090000000000001E-3</v>
      </c>
      <c r="L284" s="69">
        <v>0.29339399999999999</v>
      </c>
      <c r="M284" s="69">
        <v>2.5228E-2</v>
      </c>
      <c r="N284" s="69">
        <v>4.5189999999999996E-3</v>
      </c>
      <c r="O284" s="69">
        <v>0.12671099999999999</v>
      </c>
      <c r="P284" s="69">
        <v>98.927499999999995</v>
      </c>
      <c r="Q284" s="69">
        <v>78.60543491708502</v>
      </c>
    </row>
    <row r="285" spans="2:33" x14ac:dyDescent="0.2">
      <c r="B285" t="s">
        <v>1018</v>
      </c>
      <c r="C285" s="69">
        <v>25</v>
      </c>
      <c r="D285" t="s">
        <v>1006</v>
      </c>
      <c r="E285" s="25">
        <v>44855</v>
      </c>
      <c r="F285" s="22" t="s">
        <v>98</v>
      </c>
      <c r="G285" s="69">
        <v>17.236999999999998</v>
      </c>
      <c r="H285" s="69">
        <v>39.096499999999999</v>
      </c>
      <c r="I285" s="69">
        <v>42.352200000000003</v>
      </c>
      <c r="J285" s="69">
        <v>0</v>
      </c>
      <c r="K285" s="69">
        <v>2.5454999999999998E-2</v>
      </c>
      <c r="L285" s="69">
        <v>0.25504199999999999</v>
      </c>
      <c r="M285" s="69">
        <v>3.7454000000000001E-2</v>
      </c>
      <c r="N285" s="69">
        <v>1.3301E-2</v>
      </c>
      <c r="O285" s="69">
        <v>0.148146</v>
      </c>
      <c r="P285" s="69">
        <v>99.165099999999995</v>
      </c>
      <c r="Q285" s="69">
        <v>81.414567940367078</v>
      </c>
    </row>
    <row r="286" spans="2:33" x14ac:dyDescent="0.2">
      <c r="B286" t="s">
        <v>1019</v>
      </c>
      <c r="C286" s="69">
        <v>25</v>
      </c>
      <c r="D286" t="s">
        <v>1006</v>
      </c>
      <c r="E286" s="25">
        <v>44855</v>
      </c>
      <c r="F286" s="22" t="s">
        <v>98</v>
      </c>
      <c r="G286" s="69">
        <v>15.9519</v>
      </c>
      <c r="H286" s="69">
        <v>38.863300000000002</v>
      </c>
      <c r="I286" s="69">
        <v>43.579000000000001</v>
      </c>
      <c r="J286" s="69">
        <v>0</v>
      </c>
      <c r="K286" s="69">
        <v>1.3261E-2</v>
      </c>
      <c r="L286" s="69">
        <v>0.20624700000000001</v>
      </c>
      <c r="M286" s="69">
        <v>2.2061999999999998E-2</v>
      </c>
      <c r="N286" s="69">
        <v>1.8898000000000002E-2</v>
      </c>
      <c r="O286" s="69">
        <v>0.18908</v>
      </c>
      <c r="P286" s="69">
        <v>98.843599999999995</v>
      </c>
      <c r="Q286" s="69">
        <v>82.965913041356828</v>
      </c>
    </row>
    <row r="287" spans="2:33" x14ac:dyDescent="0.2">
      <c r="B287" t="s">
        <v>1020</v>
      </c>
      <c r="C287" s="69">
        <v>25</v>
      </c>
      <c r="D287" t="s">
        <v>1006</v>
      </c>
      <c r="E287" s="25">
        <v>44855</v>
      </c>
      <c r="F287" s="22" t="s">
        <v>355</v>
      </c>
      <c r="G287" s="69">
        <v>19.1906</v>
      </c>
      <c r="H287" s="69">
        <v>38.737000000000002</v>
      </c>
      <c r="I287" s="69">
        <v>40.946100000000001</v>
      </c>
      <c r="J287" s="69">
        <v>0</v>
      </c>
      <c r="K287" s="69">
        <v>5.0020000000000004E-3</v>
      </c>
      <c r="L287" s="69">
        <v>0.31169200000000002</v>
      </c>
      <c r="M287" s="69">
        <v>7.2600999999999999E-2</v>
      </c>
      <c r="N287" s="69">
        <v>7.7970000000000001E-3</v>
      </c>
      <c r="O287" s="69">
        <v>0.13072400000000001</v>
      </c>
      <c r="P287" s="69">
        <v>99.401499999999999</v>
      </c>
      <c r="Q287" s="69">
        <v>79.183937715387472</v>
      </c>
    </row>
    <row r="288" spans="2:33" x14ac:dyDescent="0.2">
      <c r="B288" t="s">
        <v>1021</v>
      </c>
      <c r="C288" s="69">
        <v>25</v>
      </c>
      <c r="D288" t="s">
        <v>1006</v>
      </c>
      <c r="E288" s="25">
        <v>44855</v>
      </c>
      <c r="F288" s="22" t="s">
        <v>355</v>
      </c>
      <c r="G288" s="69">
        <v>19.3141</v>
      </c>
      <c r="H288" s="69">
        <v>38.688499999999998</v>
      </c>
      <c r="I288" s="69">
        <v>40.8752</v>
      </c>
      <c r="J288" s="69">
        <v>0</v>
      </c>
      <c r="K288" s="69">
        <v>1.1464999999999999E-2</v>
      </c>
      <c r="L288" s="69">
        <v>0.32804800000000001</v>
      </c>
      <c r="M288" s="69">
        <v>5.7253999999999999E-2</v>
      </c>
      <c r="N288" s="69">
        <v>1.4897000000000001E-2</v>
      </c>
      <c r="O288" s="69">
        <v>0.10911800000000001</v>
      </c>
      <c r="P288" s="69">
        <v>99.398700000000005</v>
      </c>
      <c r="Q288" s="69">
        <v>79.049304650480281</v>
      </c>
    </row>
    <row r="289" spans="2:17" x14ac:dyDescent="0.2">
      <c r="B289" t="s">
        <v>1022</v>
      </c>
      <c r="C289" s="69">
        <v>25</v>
      </c>
      <c r="D289" t="s">
        <v>1006</v>
      </c>
      <c r="E289" s="25">
        <v>44855</v>
      </c>
      <c r="F289" s="22" t="s">
        <v>355</v>
      </c>
      <c r="G289" s="69">
        <v>18.818300000000001</v>
      </c>
      <c r="H289" s="69">
        <v>38.616</v>
      </c>
      <c r="I289" s="69">
        <v>41.110199999999999</v>
      </c>
      <c r="J289" s="69">
        <v>0</v>
      </c>
      <c r="K289" s="69">
        <v>1.7201999999999999E-2</v>
      </c>
      <c r="L289" s="69">
        <v>0.30609799999999998</v>
      </c>
      <c r="M289" s="69">
        <v>8.2184999999999994E-2</v>
      </c>
      <c r="N289" s="69">
        <v>1.7897E-2</v>
      </c>
      <c r="O289" s="69">
        <v>0.122623</v>
      </c>
      <c r="P289" s="69">
        <v>99.090500000000006</v>
      </c>
      <c r="Q289" s="69">
        <v>79.570102055769425</v>
      </c>
    </row>
    <row r="290" spans="2:17" x14ac:dyDescent="0.2">
      <c r="B290" t="s">
        <v>1023</v>
      </c>
      <c r="C290" s="69">
        <v>25</v>
      </c>
      <c r="D290" t="s">
        <v>1006</v>
      </c>
      <c r="E290" s="25">
        <v>44855</v>
      </c>
      <c r="F290" s="22" t="s">
        <v>355</v>
      </c>
      <c r="G290" s="69">
        <v>19.241499999999998</v>
      </c>
      <c r="H290" s="69">
        <v>38.651600000000002</v>
      </c>
      <c r="I290" s="69">
        <v>40.719799999999999</v>
      </c>
      <c r="J290" s="69">
        <v>0</v>
      </c>
      <c r="K290" s="69">
        <v>2.1749999999999999E-3</v>
      </c>
      <c r="L290" s="69">
        <v>0.36058800000000002</v>
      </c>
      <c r="M290" s="69">
        <v>7.6599E-2</v>
      </c>
      <c r="N290" s="69">
        <v>9.3080000000000003E-3</v>
      </c>
      <c r="O290" s="69">
        <v>9.4996999999999998E-2</v>
      </c>
      <c r="P290" s="69">
        <v>99.156599999999997</v>
      </c>
      <c r="Q290" s="69">
        <v>79.048561719191397</v>
      </c>
    </row>
    <row r="291" spans="2:17" x14ac:dyDescent="0.2">
      <c r="B291" t="s">
        <v>1024</v>
      </c>
      <c r="C291" s="69">
        <v>25</v>
      </c>
      <c r="D291" t="s">
        <v>1006</v>
      </c>
      <c r="E291" s="25">
        <v>44855</v>
      </c>
      <c r="F291" s="22" t="s">
        <v>355</v>
      </c>
      <c r="G291" s="69">
        <v>17.344999999999999</v>
      </c>
      <c r="H291" s="69">
        <v>39.071199999999997</v>
      </c>
      <c r="I291" s="69">
        <v>42.443100000000001</v>
      </c>
      <c r="J291" s="69">
        <v>0</v>
      </c>
      <c r="K291" s="69">
        <v>1.0621E-2</v>
      </c>
      <c r="L291" s="69">
        <v>0.258604</v>
      </c>
      <c r="M291" s="69">
        <v>3.3773999999999998E-2</v>
      </c>
      <c r="N291" s="69">
        <v>1.6153000000000001E-2</v>
      </c>
      <c r="O291" s="69">
        <v>0.149536</v>
      </c>
      <c r="P291" s="69">
        <v>99.328000000000003</v>
      </c>
      <c r="Q291" s="69">
        <v>81.352416944225439</v>
      </c>
    </row>
    <row r="292" spans="2:17" x14ac:dyDescent="0.2">
      <c r="B292" t="s">
        <v>1025</v>
      </c>
      <c r="C292" s="69">
        <v>25</v>
      </c>
      <c r="D292" t="s">
        <v>1006</v>
      </c>
      <c r="E292" s="25">
        <v>44855</v>
      </c>
      <c r="F292" s="22" t="s">
        <v>355</v>
      </c>
      <c r="G292" s="69">
        <v>18.783999999999999</v>
      </c>
      <c r="H292" s="69">
        <v>38.414999999999999</v>
      </c>
      <c r="I292" s="69">
        <v>41.146099999999997</v>
      </c>
      <c r="J292" s="69">
        <v>0</v>
      </c>
      <c r="K292" s="69">
        <v>2.4849999999999998E-3</v>
      </c>
      <c r="L292" s="69">
        <v>0.30676500000000001</v>
      </c>
      <c r="M292" s="69">
        <v>5.8492000000000002E-2</v>
      </c>
      <c r="N292" s="69">
        <v>5.3660000000000001E-3</v>
      </c>
      <c r="O292" s="69">
        <v>0.120473</v>
      </c>
      <c r="P292" s="69">
        <v>98.838700000000003</v>
      </c>
      <c r="Q292" s="69">
        <v>79.61391255973632</v>
      </c>
    </row>
    <row r="293" spans="2:17" x14ac:dyDescent="0.2">
      <c r="B293" t="s">
        <v>1026</v>
      </c>
      <c r="C293" s="69">
        <v>25</v>
      </c>
      <c r="D293" t="s">
        <v>1006</v>
      </c>
      <c r="E293" s="25">
        <v>44855</v>
      </c>
      <c r="F293" s="22" t="s">
        <v>355</v>
      </c>
      <c r="G293" s="69">
        <v>18.2363</v>
      </c>
      <c r="H293" s="69">
        <v>38.620699999999999</v>
      </c>
      <c r="I293" s="69">
        <v>41.515700000000002</v>
      </c>
      <c r="J293" s="69">
        <v>0</v>
      </c>
      <c r="K293" s="69">
        <v>2.3440000000000002E-3</v>
      </c>
      <c r="L293" s="69">
        <v>0.290659</v>
      </c>
      <c r="M293" s="69">
        <v>4.7542000000000001E-2</v>
      </c>
      <c r="N293" s="69">
        <v>7.2069999999999999E-3</v>
      </c>
      <c r="O293" s="69">
        <v>0.13149</v>
      </c>
      <c r="P293" s="69">
        <v>98.851900000000001</v>
      </c>
      <c r="Q293" s="69">
        <v>80.232197653169948</v>
      </c>
    </row>
    <row r="294" spans="2:17" x14ac:dyDescent="0.2">
      <c r="B294" t="s">
        <v>1027</v>
      </c>
      <c r="C294" s="69">
        <v>25</v>
      </c>
      <c r="D294" t="s">
        <v>1006</v>
      </c>
      <c r="E294" s="25">
        <v>44855</v>
      </c>
      <c r="F294" s="22" t="s">
        <v>355</v>
      </c>
      <c r="G294" s="69">
        <v>18.4895</v>
      </c>
      <c r="H294" s="69">
        <v>38.653199999999998</v>
      </c>
      <c r="I294" s="69">
        <v>41.397599999999997</v>
      </c>
      <c r="J294" s="69">
        <v>0</v>
      </c>
      <c r="K294" s="69">
        <v>1.3415E-2</v>
      </c>
      <c r="L294" s="69">
        <v>0.29809600000000003</v>
      </c>
      <c r="M294" s="69">
        <v>5.7750999999999997E-2</v>
      </c>
      <c r="N294" s="69">
        <v>1.4128999999999999E-2</v>
      </c>
      <c r="O294" s="69">
        <v>0.119611</v>
      </c>
      <c r="P294" s="69">
        <v>99.043199999999999</v>
      </c>
      <c r="Q294" s="69">
        <v>79.966991297476355</v>
      </c>
    </row>
    <row r="295" spans="2:17" x14ac:dyDescent="0.2">
      <c r="B295" t="s">
        <v>1028</v>
      </c>
      <c r="C295" s="69">
        <v>25</v>
      </c>
      <c r="D295" t="s">
        <v>1006</v>
      </c>
      <c r="E295" s="25">
        <v>44855</v>
      </c>
      <c r="F295" s="22" t="s">
        <v>355</v>
      </c>
      <c r="G295" s="69">
        <v>18.6936</v>
      </c>
      <c r="H295" s="69">
        <v>38.3048</v>
      </c>
      <c r="I295" s="69">
        <v>41.0381</v>
      </c>
      <c r="J295" s="69">
        <v>0</v>
      </c>
      <c r="K295" s="69">
        <v>9.3559999999999997E-3</v>
      </c>
      <c r="L295" s="69">
        <v>0.300618</v>
      </c>
      <c r="M295" s="69">
        <v>7.3791999999999996E-2</v>
      </c>
      <c r="N295" s="69">
        <v>1.3115999999999999E-2</v>
      </c>
      <c r="O295" s="69">
        <v>0.11429300000000001</v>
      </c>
      <c r="P295" s="69">
        <v>98.547700000000006</v>
      </c>
      <c r="Q295" s="69">
        <v>79.649534633845946</v>
      </c>
    </row>
    <row r="296" spans="2:17" x14ac:dyDescent="0.2">
      <c r="B296" t="s">
        <v>1029</v>
      </c>
      <c r="C296" s="69">
        <v>25</v>
      </c>
      <c r="D296" t="s">
        <v>1006</v>
      </c>
      <c r="E296" s="25">
        <v>44855</v>
      </c>
      <c r="F296" s="22" t="s">
        <v>355</v>
      </c>
      <c r="G296" s="69">
        <v>20.1569</v>
      </c>
      <c r="H296" s="69">
        <v>38.720300000000002</v>
      </c>
      <c r="I296" s="69">
        <v>39.766199999999998</v>
      </c>
      <c r="J296" s="69">
        <v>0</v>
      </c>
      <c r="K296" s="69">
        <v>-1.8400000000000001E-3</v>
      </c>
      <c r="L296" s="69">
        <v>0.34064499999999998</v>
      </c>
      <c r="M296" s="69">
        <v>4.6195E-2</v>
      </c>
      <c r="N296" s="69">
        <v>1.0855E-2</v>
      </c>
      <c r="O296" s="69">
        <v>9.2589000000000005E-2</v>
      </c>
      <c r="P296" s="69">
        <v>99.131900000000002</v>
      </c>
      <c r="Q296" s="69">
        <v>77.862691168385709</v>
      </c>
    </row>
    <row r="297" spans="2:17" x14ac:dyDescent="0.2">
      <c r="B297" t="s">
        <v>1030</v>
      </c>
      <c r="C297" s="69">
        <v>25</v>
      </c>
      <c r="D297" t="s">
        <v>1006</v>
      </c>
      <c r="E297" s="25">
        <v>44855</v>
      </c>
      <c r="F297" s="22" t="s">
        <v>355</v>
      </c>
      <c r="G297" s="69">
        <v>18.963999999999999</v>
      </c>
      <c r="H297" s="69">
        <v>38.6541</v>
      </c>
      <c r="I297" s="69">
        <v>40.735100000000003</v>
      </c>
      <c r="J297" s="69">
        <v>0</v>
      </c>
      <c r="K297" s="69">
        <v>4.6999999999999997E-5</v>
      </c>
      <c r="L297" s="69">
        <v>0.30977399999999999</v>
      </c>
      <c r="M297" s="69">
        <v>4.0904000000000003E-2</v>
      </c>
      <c r="N297" s="69">
        <v>8.0850000000000002E-3</v>
      </c>
      <c r="O297" s="69">
        <v>0.13338</v>
      </c>
      <c r="P297" s="69">
        <v>98.845399999999998</v>
      </c>
      <c r="Q297" s="69">
        <v>79.29434814182369</v>
      </c>
    </row>
    <row r="298" spans="2:17" x14ac:dyDescent="0.2">
      <c r="B298" t="s">
        <v>1031</v>
      </c>
      <c r="C298" s="69">
        <v>25</v>
      </c>
      <c r="D298" t="s">
        <v>1006</v>
      </c>
      <c r="E298" s="25">
        <v>44855</v>
      </c>
      <c r="F298" s="22" t="s">
        <v>355</v>
      </c>
      <c r="G298" s="69">
        <v>18.5258</v>
      </c>
      <c r="H298" s="69">
        <v>38.305999999999997</v>
      </c>
      <c r="I298" s="69">
        <v>41.192700000000002</v>
      </c>
      <c r="J298" s="69">
        <v>0</v>
      </c>
      <c r="K298" s="69">
        <v>2.6570000000000001E-3</v>
      </c>
      <c r="L298" s="69">
        <v>0.319741</v>
      </c>
      <c r="M298" s="69">
        <v>4.8223000000000002E-2</v>
      </c>
      <c r="N298" s="69">
        <v>9.8300000000000002E-3</v>
      </c>
      <c r="O298" s="69">
        <v>0.13406799999999999</v>
      </c>
      <c r="P298" s="69">
        <v>98.539000000000001</v>
      </c>
      <c r="Q298" s="69">
        <v>79.855834201473897</v>
      </c>
    </row>
    <row r="299" spans="2:17" x14ac:dyDescent="0.2">
      <c r="B299" t="s">
        <v>1032</v>
      </c>
      <c r="C299" s="69">
        <v>25</v>
      </c>
      <c r="D299" t="s">
        <v>1006</v>
      </c>
      <c r="E299" s="25">
        <v>44855</v>
      </c>
      <c r="F299" s="22" t="s">
        <v>355</v>
      </c>
      <c r="G299" s="69">
        <v>19.746400000000001</v>
      </c>
      <c r="H299" s="69">
        <v>38.385300000000001</v>
      </c>
      <c r="I299" s="69">
        <v>40.049999999999997</v>
      </c>
      <c r="J299" s="69">
        <v>0</v>
      </c>
      <c r="K299" s="69">
        <v>7.2480000000000001E-3</v>
      </c>
      <c r="L299" s="69">
        <v>0.37115199999999998</v>
      </c>
      <c r="M299" s="69">
        <v>5.6260999999999999E-2</v>
      </c>
      <c r="N299" s="69">
        <v>4.718E-3</v>
      </c>
      <c r="O299" s="69">
        <v>9.0310000000000001E-2</v>
      </c>
      <c r="P299" s="69">
        <v>98.711399999999998</v>
      </c>
      <c r="Q299" s="69">
        <v>78.336204761108633</v>
      </c>
    </row>
    <row r="300" spans="2:17" x14ac:dyDescent="0.2">
      <c r="B300" t="s">
        <v>1033</v>
      </c>
      <c r="C300" s="69">
        <v>25</v>
      </c>
      <c r="D300" t="s">
        <v>1006</v>
      </c>
      <c r="E300" s="25">
        <v>44855</v>
      </c>
      <c r="F300" s="22" t="s">
        <v>355</v>
      </c>
      <c r="G300" s="69">
        <v>19.734400000000001</v>
      </c>
      <c r="H300" s="69">
        <v>38.260399999999997</v>
      </c>
      <c r="I300" s="69">
        <v>40.123399999999997</v>
      </c>
      <c r="J300" s="69">
        <v>0</v>
      </c>
      <c r="K300" s="69">
        <v>8.5979999999999997E-3</v>
      </c>
      <c r="L300" s="69">
        <v>0.345439</v>
      </c>
      <c r="M300" s="69">
        <v>6.5419000000000005E-2</v>
      </c>
      <c r="N300" s="69">
        <v>8.5450000000000005E-3</v>
      </c>
      <c r="O300" s="69">
        <v>0.11806800000000001</v>
      </c>
      <c r="P300" s="69">
        <v>98.664299999999997</v>
      </c>
      <c r="Q300" s="69">
        <v>78.377588456459179</v>
      </c>
    </row>
    <row r="301" spans="2:17" x14ac:dyDescent="0.2">
      <c r="B301" t="s">
        <v>1034</v>
      </c>
      <c r="C301" s="69">
        <v>35</v>
      </c>
      <c r="D301" s="42" t="s">
        <v>1035</v>
      </c>
      <c r="E301" s="25">
        <v>44656</v>
      </c>
      <c r="F301" s="45" t="s">
        <v>98</v>
      </c>
      <c r="G301" s="69">
        <v>17.438600000000001</v>
      </c>
      <c r="H301" s="69">
        <v>39.488599999999998</v>
      </c>
      <c r="I301" s="69">
        <v>42.746400000000001</v>
      </c>
      <c r="J301" s="69">
        <v>0.33156600000000003</v>
      </c>
      <c r="K301" s="69">
        <v>1.1886000000000001E-2</v>
      </c>
      <c r="L301" s="69">
        <v>0.21249399999999999</v>
      </c>
      <c r="M301" s="69">
        <v>5.0188999999999998E-2</v>
      </c>
      <c r="N301" s="69">
        <v>4.2160000000000003E-2</v>
      </c>
      <c r="O301" s="69">
        <v>0.101339</v>
      </c>
      <c r="P301" s="69">
        <v>100.423</v>
      </c>
      <c r="Q301" s="69">
        <f t="shared" ref="Q301:Q320" si="16">100*((I301/40.3)/(I301/40.3+(G301/71.85)))</f>
        <v>81.379010705803424</v>
      </c>
    </row>
    <row r="302" spans="2:17" x14ac:dyDescent="0.2">
      <c r="B302" t="s">
        <v>1036</v>
      </c>
      <c r="C302" s="69">
        <v>35</v>
      </c>
      <c r="D302" s="42" t="s">
        <v>1035</v>
      </c>
      <c r="E302" s="25">
        <v>44656</v>
      </c>
      <c r="F302" s="45" t="s">
        <v>98</v>
      </c>
      <c r="G302" s="69">
        <v>15.301500000000001</v>
      </c>
      <c r="H302" s="69">
        <v>40.067100000000003</v>
      </c>
      <c r="I302" s="69">
        <v>44.63</v>
      </c>
      <c r="J302" s="69">
        <v>0.30218400000000001</v>
      </c>
      <c r="K302" s="69">
        <v>5.4011999999999998E-2</v>
      </c>
      <c r="L302" s="69">
        <v>0.224803</v>
      </c>
      <c r="M302" s="69">
        <v>2.7848000000000001E-2</v>
      </c>
      <c r="N302" s="69">
        <v>2.5152000000000001E-2</v>
      </c>
      <c r="O302" s="69">
        <v>0.198902</v>
      </c>
      <c r="P302" s="69">
        <v>100.831</v>
      </c>
      <c r="Q302" s="69">
        <f t="shared" si="16"/>
        <v>83.871318560528593</v>
      </c>
    </row>
    <row r="303" spans="2:17" x14ac:dyDescent="0.2">
      <c r="B303" t="s">
        <v>1037</v>
      </c>
      <c r="C303" s="69">
        <v>35</v>
      </c>
      <c r="D303" s="42" t="s">
        <v>1035</v>
      </c>
      <c r="E303" s="25">
        <v>44656</v>
      </c>
      <c r="F303" s="45" t="s">
        <v>98</v>
      </c>
      <c r="G303" s="69">
        <v>16.7272</v>
      </c>
      <c r="H303" s="69">
        <v>39.695900000000002</v>
      </c>
      <c r="I303" s="69">
        <v>43.451599999999999</v>
      </c>
      <c r="J303" s="69">
        <v>0.252774</v>
      </c>
      <c r="K303" s="69">
        <v>1.3502999999999999E-2</v>
      </c>
      <c r="L303" s="69">
        <v>0.23808099999999999</v>
      </c>
      <c r="M303" s="69">
        <v>2.4220999999999999E-2</v>
      </c>
      <c r="N303" s="69">
        <v>2.1895000000000001E-2</v>
      </c>
      <c r="O303" s="69">
        <v>0.175456</v>
      </c>
      <c r="P303" s="69">
        <v>100.601</v>
      </c>
      <c r="Q303" s="69">
        <f t="shared" si="16"/>
        <v>82.242155971495848</v>
      </c>
    </row>
    <row r="304" spans="2:17" x14ac:dyDescent="0.2">
      <c r="B304" t="s">
        <v>1038</v>
      </c>
      <c r="C304" s="69">
        <v>35</v>
      </c>
      <c r="D304" s="42" t="s">
        <v>1035</v>
      </c>
      <c r="E304" s="25">
        <v>44656</v>
      </c>
      <c r="F304" s="45" t="s">
        <v>98</v>
      </c>
      <c r="G304" s="69">
        <v>17.779499999999999</v>
      </c>
      <c r="H304" s="69">
        <v>39.427500000000002</v>
      </c>
      <c r="I304" s="69">
        <v>42.581000000000003</v>
      </c>
      <c r="J304" s="69">
        <v>0.24712300000000001</v>
      </c>
      <c r="K304" s="69">
        <v>4.5869999999999999E-3</v>
      </c>
      <c r="L304" s="69">
        <v>0.26569199999999998</v>
      </c>
      <c r="M304" s="69">
        <v>3.2183000000000003E-2</v>
      </c>
      <c r="N304" s="69">
        <v>2.8665E-2</v>
      </c>
      <c r="O304" s="69">
        <v>0.16026499999999999</v>
      </c>
      <c r="P304" s="69">
        <v>100.527</v>
      </c>
      <c r="Q304" s="69">
        <f t="shared" si="16"/>
        <v>81.024319731039441</v>
      </c>
    </row>
    <row r="305" spans="2:17" x14ac:dyDescent="0.2">
      <c r="B305" t="s">
        <v>1039</v>
      </c>
      <c r="C305" s="69">
        <v>35</v>
      </c>
      <c r="D305" s="42" t="s">
        <v>1035</v>
      </c>
      <c r="E305" s="25">
        <v>44656</v>
      </c>
      <c r="F305" s="45" t="s">
        <v>98</v>
      </c>
      <c r="G305" s="69">
        <v>17.639299999999999</v>
      </c>
      <c r="H305" s="69">
        <v>39.313299999999998</v>
      </c>
      <c r="I305" s="69">
        <v>42.7164</v>
      </c>
      <c r="J305" s="69">
        <v>0.24876000000000001</v>
      </c>
      <c r="K305" s="69">
        <v>2.1156000000000001E-2</v>
      </c>
      <c r="L305" s="69">
        <v>0.25984099999999999</v>
      </c>
      <c r="M305" s="69">
        <v>1.8633E-2</v>
      </c>
      <c r="N305" s="69">
        <v>2.1672E-2</v>
      </c>
      <c r="O305" s="69">
        <v>0.16900499999999999</v>
      </c>
      <c r="P305" s="69">
        <v>100.408</v>
      </c>
      <c r="Q305" s="69">
        <f t="shared" si="16"/>
        <v>81.194264353694336</v>
      </c>
    </row>
    <row r="306" spans="2:17" x14ac:dyDescent="0.2">
      <c r="B306" t="s">
        <v>1040</v>
      </c>
      <c r="C306" s="69">
        <v>35</v>
      </c>
      <c r="D306" s="42" t="s">
        <v>1035</v>
      </c>
      <c r="E306" s="25">
        <v>44656</v>
      </c>
      <c r="F306" s="45" t="s">
        <v>98</v>
      </c>
      <c r="G306" s="69">
        <v>15.686999999999999</v>
      </c>
      <c r="H306" s="69">
        <v>39.929600000000001</v>
      </c>
      <c r="I306" s="69">
        <v>44.458799999999997</v>
      </c>
      <c r="J306" s="69">
        <v>0.268737</v>
      </c>
      <c r="K306" s="69">
        <v>2.5863000000000001E-2</v>
      </c>
      <c r="L306" s="69">
        <v>0.21718299999999999</v>
      </c>
      <c r="M306" s="69">
        <v>2.2468999999999999E-2</v>
      </c>
      <c r="N306" s="69">
        <v>2.8069E-2</v>
      </c>
      <c r="O306" s="69">
        <v>0.226024</v>
      </c>
      <c r="P306" s="69">
        <v>100.864</v>
      </c>
      <c r="Q306" s="69">
        <f t="shared" si="16"/>
        <v>83.478957426014944</v>
      </c>
    </row>
    <row r="307" spans="2:17" x14ac:dyDescent="0.2">
      <c r="B307" t="s">
        <v>1041</v>
      </c>
      <c r="C307" s="69">
        <v>35</v>
      </c>
      <c r="D307" s="42" t="s">
        <v>1035</v>
      </c>
      <c r="E307" s="25">
        <v>44656</v>
      </c>
      <c r="F307" s="45" t="s">
        <v>98</v>
      </c>
      <c r="G307" s="69">
        <v>18.270600000000002</v>
      </c>
      <c r="H307" s="69">
        <v>39.311199999999999</v>
      </c>
      <c r="I307" s="69">
        <v>42.296599999999998</v>
      </c>
      <c r="J307" s="69">
        <v>0.248666</v>
      </c>
      <c r="K307" s="69">
        <v>7.3980000000000001E-3</v>
      </c>
      <c r="L307" s="69">
        <v>0.26274599999999998</v>
      </c>
      <c r="M307" s="69">
        <v>2.6165999999999998E-2</v>
      </c>
      <c r="N307" s="69">
        <v>1.9747000000000001E-2</v>
      </c>
      <c r="O307" s="69">
        <v>0.14130599999999999</v>
      </c>
      <c r="P307" s="69">
        <v>100.584</v>
      </c>
      <c r="Q307" s="69">
        <f t="shared" si="16"/>
        <v>80.496859032370921</v>
      </c>
    </row>
    <row r="308" spans="2:17" x14ac:dyDescent="0.2">
      <c r="B308" t="s">
        <v>1042</v>
      </c>
      <c r="C308" s="69">
        <v>35</v>
      </c>
      <c r="D308" s="42" t="s">
        <v>1035</v>
      </c>
      <c r="E308" s="25">
        <v>44656</v>
      </c>
      <c r="F308" s="45" t="s">
        <v>98</v>
      </c>
      <c r="G308" s="69">
        <v>16.893599999999999</v>
      </c>
      <c r="H308" s="69">
        <v>39.870800000000003</v>
      </c>
      <c r="I308" s="69">
        <v>43.322600000000001</v>
      </c>
      <c r="J308" s="69">
        <v>0.25965700000000003</v>
      </c>
      <c r="K308" s="69">
        <v>1.0495000000000001E-2</v>
      </c>
      <c r="L308" s="69">
        <v>0.23833499999999999</v>
      </c>
      <c r="M308" s="69">
        <v>2.1517000000000001E-2</v>
      </c>
      <c r="N308" s="69">
        <v>2.4267E-2</v>
      </c>
      <c r="O308" s="69">
        <v>0.173622</v>
      </c>
      <c r="P308" s="69">
        <v>100.815</v>
      </c>
      <c r="Q308" s="69">
        <f t="shared" si="16"/>
        <v>82.053387593773905</v>
      </c>
    </row>
    <row r="309" spans="2:17" x14ac:dyDescent="0.2">
      <c r="B309" t="s">
        <v>1043</v>
      </c>
      <c r="C309" s="69">
        <v>35</v>
      </c>
      <c r="D309" s="42" t="s">
        <v>1035</v>
      </c>
      <c r="E309" s="25">
        <v>44656</v>
      </c>
      <c r="F309" s="45" t="s">
        <v>98</v>
      </c>
      <c r="G309" s="69">
        <v>17.904299999999999</v>
      </c>
      <c r="H309" s="69">
        <v>39.5199</v>
      </c>
      <c r="I309" s="69">
        <v>42.494500000000002</v>
      </c>
      <c r="J309" s="69">
        <v>0.272254</v>
      </c>
      <c r="K309" s="69">
        <v>1.5358999999999999E-2</v>
      </c>
      <c r="L309" s="69">
        <v>0.24682699999999999</v>
      </c>
      <c r="M309" s="69">
        <v>2.0678999999999999E-2</v>
      </c>
      <c r="N309" s="69">
        <v>1.7905000000000001E-2</v>
      </c>
      <c r="O309" s="69">
        <v>0.145452</v>
      </c>
      <c r="P309" s="69">
        <v>100.637</v>
      </c>
      <c r="Q309" s="69">
        <f t="shared" si="16"/>
        <v>80.885121621409027</v>
      </c>
    </row>
    <row r="310" spans="2:17" x14ac:dyDescent="0.2">
      <c r="B310" t="s">
        <v>1044</v>
      </c>
      <c r="C310" s="69">
        <v>35</v>
      </c>
      <c r="D310" s="42" t="s">
        <v>1035</v>
      </c>
      <c r="E310" s="25">
        <v>44656</v>
      </c>
      <c r="F310" s="45" t="s">
        <v>98</v>
      </c>
      <c r="G310" s="69">
        <v>15.305</v>
      </c>
      <c r="H310" s="69">
        <v>39.861899999999999</v>
      </c>
      <c r="I310" s="69">
        <v>44.655099999999997</v>
      </c>
      <c r="J310" s="69">
        <v>0.286528</v>
      </c>
      <c r="K310" s="69">
        <v>4.2423000000000002E-2</v>
      </c>
      <c r="L310" s="69">
        <v>0.21645500000000001</v>
      </c>
      <c r="M310" s="69">
        <v>2.1597999999999999E-2</v>
      </c>
      <c r="N310" s="69">
        <v>1.8585000000000001E-2</v>
      </c>
      <c r="O310" s="69">
        <v>0.22514000000000001</v>
      </c>
      <c r="P310" s="69">
        <v>100.633</v>
      </c>
      <c r="Q310" s="69">
        <f t="shared" si="16"/>
        <v>83.875829881894049</v>
      </c>
    </row>
    <row r="311" spans="2:17" x14ac:dyDescent="0.2">
      <c r="B311" t="s">
        <v>1045</v>
      </c>
      <c r="C311" s="69">
        <v>35</v>
      </c>
      <c r="D311" s="42" t="s">
        <v>1035</v>
      </c>
      <c r="E311" s="25">
        <v>44656</v>
      </c>
      <c r="F311" s="45" t="s">
        <v>355</v>
      </c>
      <c r="G311" s="69">
        <v>18.885999999999999</v>
      </c>
      <c r="H311" s="69">
        <v>39.243600000000001</v>
      </c>
      <c r="I311" s="69">
        <v>41.392400000000002</v>
      </c>
      <c r="J311" s="69">
        <v>0.35114000000000001</v>
      </c>
      <c r="K311" s="69">
        <v>7.7300000000000003E-4</v>
      </c>
      <c r="L311" s="69">
        <v>0.31518400000000002</v>
      </c>
      <c r="M311" s="69">
        <v>6.2503000000000003E-2</v>
      </c>
      <c r="N311" s="69">
        <v>2.1596000000000001E-2</v>
      </c>
      <c r="O311" s="69">
        <v>0.12288</v>
      </c>
      <c r="P311" s="69">
        <v>100.396</v>
      </c>
      <c r="Q311" s="69">
        <f t="shared" si="16"/>
        <v>79.623151600877989</v>
      </c>
    </row>
    <row r="312" spans="2:17" x14ac:dyDescent="0.2">
      <c r="B312" t="s">
        <v>1046</v>
      </c>
      <c r="C312" s="69">
        <v>35</v>
      </c>
      <c r="D312" s="42" t="s">
        <v>1035</v>
      </c>
      <c r="E312" s="25">
        <v>44656</v>
      </c>
      <c r="F312" s="45" t="s">
        <v>355</v>
      </c>
      <c r="G312" s="69">
        <v>20.158999999999999</v>
      </c>
      <c r="H312" s="69">
        <v>38.986499999999999</v>
      </c>
      <c r="I312" s="69">
        <v>40.002099999999999</v>
      </c>
      <c r="J312" s="69">
        <v>0.388409</v>
      </c>
      <c r="K312" s="69">
        <v>1.5507999999999999E-2</v>
      </c>
      <c r="L312" s="69">
        <v>0.34800799999999998</v>
      </c>
      <c r="M312" s="69">
        <v>7.6730000000000007E-2</v>
      </c>
      <c r="N312" s="69">
        <v>2.7973999999999999E-2</v>
      </c>
      <c r="O312" s="69">
        <v>9.7734000000000001E-2</v>
      </c>
      <c r="P312" s="69">
        <v>100.102</v>
      </c>
      <c r="Q312" s="69">
        <f t="shared" si="16"/>
        <v>77.962978716639597</v>
      </c>
    </row>
    <row r="313" spans="2:17" x14ac:dyDescent="0.2">
      <c r="B313" t="s">
        <v>1047</v>
      </c>
      <c r="C313" s="69">
        <v>35</v>
      </c>
      <c r="D313" s="42" t="s">
        <v>1035</v>
      </c>
      <c r="E313" s="25">
        <v>44656</v>
      </c>
      <c r="F313" s="45" t="s">
        <v>355</v>
      </c>
      <c r="G313" s="69">
        <v>19.488</v>
      </c>
      <c r="H313" s="69">
        <v>39.116500000000002</v>
      </c>
      <c r="I313" s="69">
        <v>41.095700000000001</v>
      </c>
      <c r="J313" s="69">
        <v>0.34976099999999999</v>
      </c>
      <c r="K313" s="69">
        <v>4.1289999999999999E-3</v>
      </c>
      <c r="L313" s="69">
        <v>0.32169500000000001</v>
      </c>
      <c r="M313" s="69">
        <v>4.5207999999999998E-2</v>
      </c>
      <c r="N313" s="69">
        <v>2.1412E-2</v>
      </c>
      <c r="O313" s="69">
        <v>0.119634</v>
      </c>
      <c r="P313" s="69">
        <v>100.562</v>
      </c>
      <c r="Q313" s="69">
        <f t="shared" si="16"/>
        <v>78.990182518078413</v>
      </c>
    </row>
    <row r="314" spans="2:17" x14ac:dyDescent="0.2">
      <c r="B314" t="s">
        <v>1048</v>
      </c>
      <c r="C314" s="69">
        <v>35</v>
      </c>
      <c r="D314" s="42" t="s">
        <v>1035</v>
      </c>
      <c r="E314" s="25">
        <v>44656</v>
      </c>
      <c r="F314" s="45" t="s">
        <v>355</v>
      </c>
      <c r="G314" s="69">
        <v>18.927700000000002</v>
      </c>
      <c r="H314" s="69">
        <v>39.230899999999998</v>
      </c>
      <c r="I314" s="69">
        <v>41.452399999999997</v>
      </c>
      <c r="J314" s="69">
        <v>0.34239799999999998</v>
      </c>
      <c r="K314" s="69">
        <v>7.9699999999999997E-3</v>
      </c>
      <c r="L314" s="69">
        <v>0.31144500000000003</v>
      </c>
      <c r="M314" s="69">
        <v>5.0115E-2</v>
      </c>
      <c r="N314" s="69">
        <v>1.6742E-2</v>
      </c>
      <c r="O314" s="69">
        <v>0.127937</v>
      </c>
      <c r="P314" s="69">
        <v>100.468</v>
      </c>
      <c r="Q314" s="69">
        <f t="shared" si="16"/>
        <v>79.610865801979543</v>
      </c>
    </row>
    <row r="315" spans="2:17" x14ac:dyDescent="0.2">
      <c r="B315" t="s">
        <v>1049</v>
      </c>
      <c r="C315" s="69">
        <v>35</v>
      </c>
      <c r="D315" s="42" t="s">
        <v>1035</v>
      </c>
      <c r="E315" s="25">
        <v>44656</v>
      </c>
      <c r="F315" s="45" t="s">
        <v>355</v>
      </c>
      <c r="G315" s="69">
        <v>17.198599999999999</v>
      </c>
      <c r="H315" s="69">
        <v>39.245100000000001</v>
      </c>
      <c r="I315" s="69">
        <v>42.709000000000003</v>
      </c>
      <c r="J315" s="69">
        <v>0.36204399999999998</v>
      </c>
      <c r="K315" s="69">
        <v>2.7796000000000001E-2</v>
      </c>
      <c r="L315" s="69">
        <v>0.259407</v>
      </c>
      <c r="M315" s="69">
        <v>3.5610999999999997E-2</v>
      </c>
      <c r="N315" s="69">
        <v>2.0065E-2</v>
      </c>
      <c r="O315" s="69">
        <v>0.16401199999999999</v>
      </c>
      <c r="P315" s="69">
        <v>100.02200000000001</v>
      </c>
      <c r="Q315" s="69">
        <f t="shared" si="16"/>
        <v>81.574946265034541</v>
      </c>
    </row>
    <row r="316" spans="2:17" x14ac:dyDescent="0.2">
      <c r="B316" t="s">
        <v>1050</v>
      </c>
      <c r="C316" s="69">
        <v>35</v>
      </c>
      <c r="D316" s="42" t="s">
        <v>1035</v>
      </c>
      <c r="E316" s="25">
        <v>44656</v>
      </c>
      <c r="F316" s="45" t="s">
        <v>355</v>
      </c>
      <c r="G316" s="69">
        <v>19.697199999999999</v>
      </c>
      <c r="H316" s="69">
        <v>38.949199999999998</v>
      </c>
      <c r="I316" s="69">
        <v>40.749400000000001</v>
      </c>
      <c r="J316" s="69">
        <v>0.38400400000000001</v>
      </c>
      <c r="K316" s="69">
        <v>-1.56E-3</v>
      </c>
      <c r="L316" s="69">
        <v>0.34516799999999997</v>
      </c>
      <c r="M316" s="69">
        <v>6.0256999999999998E-2</v>
      </c>
      <c r="N316" s="69">
        <v>1.7513000000000001E-2</v>
      </c>
      <c r="O316" s="69">
        <v>0.10974299999999999</v>
      </c>
      <c r="P316" s="69">
        <v>100.31100000000001</v>
      </c>
      <c r="Q316" s="69">
        <f t="shared" si="16"/>
        <v>78.670778758905456</v>
      </c>
    </row>
    <row r="317" spans="2:17" x14ac:dyDescent="0.2">
      <c r="B317" t="s">
        <v>1051</v>
      </c>
      <c r="C317" s="69">
        <v>35</v>
      </c>
      <c r="D317" s="42" t="s">
        <v>1035</v>
      </c>
      <c r="E317" s="25">
        <v>44656</v>
      </c>
      <c r="F317" s="45" t="s">
        <v>355</v>
      </c>
      <c r="G317" s="69">
        <v>18.210999999999999</v>
      </c>
      <c r="H317" s="69">
        <v>39.304600000000001</v>
      </c>
      <c r="I317" s="69">
        <v>41.889000000000003</v>
      </c>
      <c r="J317" s="69">
        <v>0.34367999999999999</v>
      </c>
      <c r="K317" s="69">
        <v>1.1658999999999999E-2</v>
      </c>
      <c r="L317" s="69">
        <v>0.28687099999999999</v>
      </c>
      <c r="M317" s="69">
        <v>4.7156999999999998E-2</v>
      </c>
      <c r="N317" s="69">
        <v>2.3088999999999998E-2</v>
      </c>
      <c r="O317" s="69">
        <v>0.12640599999999999</v>
      </c>
      <c r="P317" s="69">
        <v>100.24299999999999</v>
      </c>
      <c r="Q317" s="69">
        <f t="shared" si="16"/>
        <v>80.395933842731353</v>
      </c>
    </row>
    <row r="318" spans="2:17" x14ac:dyDescent="0.2">
      <c r="B318" t="s">
        <v>1052</v>
      </c>
      <c r="C318" s="69">
        <v>35</v>
      </c>
      <c r="D318" s="42" t="s">
        <v>1035</v>
      </c>
      <c r="E318" s="25">
        <v>44656</v>
      </c>
      <c r="F318" s="45" t="s">
        <v>355</v>
      </c>
      <c r="G318" s="69">
        <v>19.011600000000001</v>
      </c>
      <c r="H318" s="69">
        <v>39.331299999999999</v>
      </c>
      <c r="I318" s="69">
        <v>41.3001</v>
      </c>
      <c r="J318" s="69">
        <v>0.35450799999999999</v>
      </c>
      <c r="K318" s="69">
        <v>-8.2100000000000003E-3</v>
      </c>
      <c r="L318" s="69">
        <v>0.29915700000000001</v>
      </c>
      <c r="M318" s="69">
        <v>4.3055999999999997E-2</v>
      </c>
      <c r="N318" s="69">
        <v>2.5253000000000001E-2</v>
      </c>
      <c r="O318" s="69">
        <v>0.122848</v>
      </c>
      <c r="P318" s="69">
        <v>100.48</v>
      </c>
      <c r="Q318" s="69">
        <f t="shared" si="16"/>
        <v>79.479010795394402</v>
      </c>
    </row>
    <row r="319" spans="2:17" x14ac:dyDescent="0.2">
      <c r="B319" t="s">
        <v>1053</v>
      </c>
      <c r="C319" s="69">
        <v>35</v>
      </c>
      <c r="D319" s="42" t="s">
        <v>1035</v>
      </c>
      <c r="E319" s="25">
        <v>44656</v>
      </c>
      <c r="F319" s="45" t="s">
        <v>355</v>
      </c>
      <c r="G319" s="69">
        <v>18.984400000000001</v>
      </c>
      <c r="H319" s="69">
        <v>39.271000000000001</v>
      </c>
      <c r="I319" s="69">
        <v>41.3416</v>
      </c>
      <c r="J319" s="69">
        <v>0.36004199999999997</v>
      </c>
      <c r="K319" s="69">
        <v>1.0787E-2</v>
      </c>
      <c r="L319" s="69">
        <v>0.336316</v>
      </c>
      <c r="M319" s="69">
        <v>7.0413000000000003E-2</v>
      </c>
      <c r="N319" s="69">
        <v>2.1080999999999999E-2</v>
      </c>
      <c r="O319" s="69">
        <v>0.1234</v>
      </c>
      <c r="P319" s="69">
        <v>100.51900000000001</v>
      </c>
      <c r="Q319" s="69">
        <f t="shared" si="16"/>
        <v>79.518714198837372</v>
      </c>
    </row>
    <row r="320" spans="2:17" x14ac:dyDescent="0.2">
      <c r="B320" t="s">
        <v>1054</v>
      </c>
      <c r="C320" s="69">
        <v>35</v>
      </c>
      <c r="D320" s="42" t="s">
        <v>1035</v>
      </c>
      <c r="E320" s="25">
        <v>44656</v>
      </c>
      <c r="F320" s="45" t="s">
        <v>355</v>
      </c>
      <c r="G320" s="69">
        <v>19.3827</v>
      </c>
      <c r="H320" s="69">
        <v>39.134700000000002</v>
      </c>
      <c r="I320" s="69">
        <v>41.033900000000003</v>
      </c>
      <c r="J320" s="69">
        <v>0.35590899999999998</v>
      </c>
      <c r="K320" s="69">
        <v>1.2225E-2</v>
      </c>
      <c r="L320" s="69">
        <v>0.348389</v>
      </c>
      <c r="M320" s="69">
        <v>5.3467000000000001E-2</v>
      </c>
      <c r="N320" s="69">
        <v>1.1573999999999999E-2</v>
      </c>
      <c r="O320" s="69">
        <v>0.11049</v>
      </c>
      <c r="P320" s="69">
        <v>100.443</v>
      </c>
      <c r="Q320" s="69">
        <f t="shared" si="16"/>
        <v>79.055048414144977</v>
      </c>
    </row>
    <row r="321" spans="2:17" x14ac:dyDescent="0.2">
      <c r="B321" t="s">
        <v>1055</v>
      </c>
      <c r="C321" s="69">
        <v>39</v>
      </c>
      <c r="D321" s="25" t="s">
        <v>1056</v>
      </c>
      <c r="E321" s="25">
        <v>44869</v>
      </c>
      <c r="F321" s="3" t="s">
        <v>883</v>
      </c>
      <c r="G321" s="69">
        <v>21.7666</v>
      </c>
      <c r="H321" s="69">
        <v>38.026499999999999</v>
      </c>
      <c r="I321" s="69">
        <v>38.243200000000002</v>
      </c>
      <c r="J321" s="69">
        <v>0.185917</v>
      </c>
      <c r="K321" s="69">
        <v>7.3239999999999998E-3</v>
      </c>
      <c r="L321" s="69">
        <v>0.70867400000000003</v>
      </c>
      <c r="M321" s="69">
        <v>1.7718000000000001E-2</v>
      </c>
      <c r="N321" s="69">
        <v>2.0420000000000001E-2</v>
      </c>
      <c r="O321" s="69">
        <v>9.6464999999999995E-2</v>
      </c>
      <c r="P321" s="69">
        <v>99.072800000000001</v>
      </c>
      <c r="Q321" s="69">
        <v>75.800721542397525</v>
      </c>
    </row>
    <row r="322" spans="2:17" x14ac:dyDescent="0.2">
      <c r="B322" t="s">
        <v>1057</v>
      </c>
      <c r="C322" s="69">
        <v>39</v>
      </c>
      <c r="D322" s="25" t="s">
        <v>1056</v>
      </c>
      <c r="E322" s="25">
        <v>44869</v>
      </c>
      <c r="F322" s="3" t="s">
        <v>883</v>
      </c>
      <c r="G322" s="69">
        <v>17.614799999999999</v>
      </c>
      <c r="H322" s="69">
        <v>38.992800000000003</v>
      </c>
      <c r="I322" s="69">
        <v>42.064999999999998</v>
      </c>
      <c r="J322" s="69">
        <v>0.250139</v>
      </c>
      <c r="K322" s="69">
        <v>9.0369999999999999E-3</v>
      </c>
      <c r="L322" s="69">
        <v>0.25796599999999997</v>
      </c>
      <c r="M322" s="69">
        <v>2.2190999999999999E-2</v>
      </c>
      <c r="N322" s="69">
        <v>2.8524999999999998E-2</v>
      </c>
      <c r="O322" s="69">
        <v>0.15373800000000001</v>
      </c>
      <c r="P322" s="69">
        <v>99.394199999999998</v>
      </c>
      <c r="Q322" s="69">
        <v>80.979686184661105</v>
      </c>
    </row>
    <row r="323" spans="2:17" x14ac:dyDescent="0.2">
      <c r="B323" t="s">
        <v>1058</v>
      </c>
      <c r="C323" s="69">
        <v>39</v>
      </c>
      <c r="D323" s="25" t="s">
        <v>1056</v>
      </c>
      <c r="E323" s="25">
        <v>44869</v>
      </c>
      <c r="F323" s="3" t="s">
        <v>883</v>
      </c>
      <c r="G323" s="69">
        <v>15.027100000000001</v>
      </c>
      <c r="H323" s="69">
        <v>39.398600000000002</v>
      </c>
      <c r="I323" s="69">
        <v>44.663699999999999</v>
      </c>
      <c r="J323" s="69">
        <v>0.26652700000000001</v>
      </c>
      <c r="K323" s="69">
        <v>3.1435999999999999E-2</v>
      </c>
      <c r="L323" s="69">
        <v>0.210476</v>
      </c>
      <c r="M323" s="69">
        <v>1.3238E-2</v>
      </c>
      <c r="N323" s="69">
        <v>2.9922000000000001E-2</v>
      </c>
      <c r="O323" s="69">
        <v>0.22559299999999999</v>
      </c>
      <c r="P323" s="69">
        <v>99.866600000000005</v>
      </c>
      <c r="Q323" s="69">
        <v>84.124498623547098</v>
      </c>
    </row>
    <row r="324" spans="2:17" x14ac:dyDescent="0.2">
      <c r="B324" t="s">
        <v>1059</v>
      </c>
      <c r="C324" s="69">
        <v>39</v>
      </c>
      <c r="D324" s="25" t="s">
        <v>1056</v>
      </c>
      <c r="E324" s="25">
        <v>44869</v>
      </c>
      <c r="F324" s="3" t="s">
        <v>883</v>
      </c>
      <c r="G324" s="69">
        <v>15.0646</v>
      </c>
      <c r="H324" s="69">
        <v>39.301499999999997</v>
      </c>
      <c r="I324" s="69">
        <v>44.094799999999999</v>
      </c>
      <c r="J324" s="69">
        <v>0.26208900000000002</v>
      </c>
      <c r="K324" s="69">
        <v>2.3366999999999999E-2</v>
      </c>
      <c r="L324" s="69">
        <v>0.18745500000000001</v>
      </c>
      <c r="M324" s="69">
        <v>1.8917E-2</v>
      </c>
      <c r="N324" s="69">
        <v>3.7978999999999999E-2</v>
      </c>
      <c r="O324" s="69">
        <v>0.233907</v>
      </c>
      <c r="P324" s="69">
        <v>99.224500000000006</v>
      </c>
      <c r="Q324" s="69">
        <v>83.91896068739122</v>
      </c>
    </row>
    <row r="325" spans="2:17" x14ac:dyDescent="0.2">
      <c r="B325" t="s">
        <v>1060</v>
      </c>
      <c r="C325" s="69">
        <v>39</v>
      </c>
      <c r="D325" s="25" t="s">
        <v>1056</v>
      </c>
      <c r="E325" s="25">
        <v>44869</v>
      </c>
      <c r="F325" s="3" t="s">
        <v>883</v>
      </c>
      <c r="G325" s="69">
        <v>13.894</v>
      </c>
      <c r="H325" s="69">
        <v>39.654600000000002</v>
      </c>
      <c r="I325" s="69">
        <v>45.264499999999998</v>
      </c>
      <c r="J325" s="69">
        <v>0.25002799999999997</v>
      </c>
      <c r="K325" s="69">
        <v>5.5895E-2</v>
      </c>
      <c r="L325" s="69">
        <v>0.18488299999999999</v>
      </c>
      <c r="M325" s="69">
        <v>2.0178000000000001E-2</v>
      </c>
      <c r="N325" s="69">
        <v>3.5694999999999998E-2</v>
      </c>
      <c r="O325" s="69">
        <v>0.28962100000000002</v>
      </c>
      <c r="P325" s="69">
        <v>99.649299999999997</v>
      </c>
      <c r="Q325" s="69">
        <v>85.311965410565449</v>
      </c>
    </row>
    <row r="326" spans="2:17" x14ac:dyDescent="0.2">
      <c r="B326" t="s">
        <v>1061</v>
      </c>
      <c r="C326" s="69">
        <v>39</v>
      </c>
      <c r="D326" s="25" t="s">
        <v>1056</v>
      </c>
      <c r="E326" s="25">
        <v>44869</v>
      </c>
      <c r="F326" s="3" t="s">
        <v>883</v>
      </c>
      <c r="G326" s="69">
        <v>19.1008</v>
      </c>
      <c r="H326" s="69">
        <v>38.736899999999999</v>
      </c>
      <c r="I326" s="69">
        <v>41.298900000000003</v>
      </c>
      <c r="J326" s="69">
        <v>0.263795</v>
      </c>
      <c r="K326" s="69">
        <v>7.2880000000000002E-3</v>
      </c>
      <c r="L326" s="69">
        <v>0.27729799999999999</v>
      </c>
      <c r="M326" s="69">
        <v>4.0154000000000002E-2</v>
      </c>
      <c r="N326" s="69">
        <v>3.1002999999999999E-2</v>
      </c>
      <c r="O326" s="69">
        <v>0.138289</v>
      </c>
      <c r="P326" s="69">
        <v>99.894400000000005</v>
      </c>
      <c r="Q326" s="69">
        <v>79.401842971130677</v>
      </c>
    </row>
    <row r="327" spans="2:17" x14ac:dyDescent="0.2">
      <c r="B327" t="s">
        <v>1055</v>
      </c>
      <c r="C327" s="69">
        <v>39</v>
      </c>
      <c r="D327" s="25" t="s">
        <v>1056</v>
      </c>
      <c r="E327" s="25">
        <v>44869</v>
      </c>
      <c r="F327" s="3" t="s">
        <v>890</v>
      </c>
      <c r="G327" s="69">
        <v>21.666899999999998</v>
      </c>
      <c r="H327" s="69">
        <v>38.384999999999998</v>
      </c>
      <c r="I327" s="69">
        <v>38.686900000000001</v>
      </c>
      <c r="J327" s="69">
        <v>0.26066499999999998</v>
      </c>
      <c r="K327" s="71" t="s">
        <v>16</v>
      </c>
      <c r="L327" s="69">
        <v>0.70818400000000004</v>
      </c>
      <c r="M327" s="69">
        <v>3.5980999999999999E-2</v>
      </c>
      <c r="N327" s="69">
        <v>2.1087999999999999E-2</v>
      </c>
      <c r="O327" s="69">
        <v>9.4565999999999997E-2</v>
      </c>
      <c r="P327" s="69">
        <v>99.851600000000005</v>
      </c>
      <c r="Q327" s="69">
        <v>76.095293892850663</v>
      </c>
    </row>
    <row r="328" spans="2:17" x14ac:dyDescent="0.2">
      <c r="B328" t="s">
        <v>1057</v>
      </c>
      <c r="C328" s="69">
        <v>39</v>
      </c>
      <c r="D328" s="25" t="s">
        <v>1056</v>
      </c>
      <c r="E328" s="25">
        <v>44869</v>
      </c>
      <c r="F328" s="3" t="s">
        <v>890</v>
      </c>
      <c r="G328" s="69">
        <v>18.498100000000001</v>
      </c>
      <c r="H328" s="69">
        <v>38.747599999999998</v>
      </c>
      <c r="I328" s="69">
        <v>41.026000000000003</v>
      </c>
      <c r="J328" s="69">
        <v>0.33846799999999999</v>
      </c>
      <c r="K328" s="69">
        <v>1.9154000000000001E-2</v>
      </c>
      <c r="L328" s="69">
        <v>0.294462</v>
      </c>
      <c r="M328" s="69">
        <v>6.0971999999999998E-2</v>
      </c>
      <c r="N328" s="69">
        <v>3.8038000000000002E-2</v>
      </c>
      <c r="O328" s="69">
        <v>0.14038</v>
      </c>
      <c r="P328" s="69">
        <v>99.1631</v>
      </c>
      <c r="Q328" s="69">
        <v>79.814664598096144</v>
      </c>
    </row>
    <row r="329" spans="2:17" x14ac:dyDescent="0.2">
      <c r="B329" t="s">
        <v>1058</v>
      </c>
      <c r="C329" s="69">
        <v>39</v>
      </c>
      <c r="D329" s="25" t="s">
        <v>1056</v>
      </c>
      <c r="E329" s="25">
        <v>44869</v>
      </c>
      <c r="F329" s="3" t="s">
        <v>890</v>
      </c>
      <c r="G329" s="69">
        <v>17.930199999999999</v>
      </c>
      <c r="H329" s="69">
        <v>38.854799999999997</v>
      </c>
      <c r="I329" s="69">
        <v>41.497</v>
      </c>
      <c r="J329" s="69">
        <v>0.33508300000000002</v>
      </c>
      <c r="K329" s="69">
        <v>2.9864000000000002E-2</v>
      </c>
      <c r="L329" s="69">
        <v>0.29013299999999997</v>
      </c>
      <c r="M329" s="69">
        <v>5.5272000000000002E-2</v>
      </c>
      <c r="N329" s="69">
        <v>1.6931000000000002E-2</v>
      </c>
      <c r="O329" s="69">
        <v>0.110878</v>
      </c>
      <c r="P329" s="69">
        <v>99.120099999999994</v>
      </c>
      <c r="Q329" s="69">
        <v>80.492222320260936</v>
      </c>
    </row>
    <row r="330" spans="2:17" x14ac:dyDescent="0.2">
      <c r="B330" t="s">
        <v>1059</v>
      </c>
      <c r="C330" s="69">
        <v>39</v>
      </c>
      <c r="D330" s="25" t="s">
        <v>1056</v>
      </c>
      <c r="E330" s="25">
        <v>44869</v>
      </c>
      <c r="F330" s="3" t="s">
        <v>890</v>
      </c>
      <c r="G330" s="69">
        <v>18.686900000000001</v>
      </c>
      <c r="H330" s="69">
        <v>38.539400000000001</v>
      </c>
      <c r="I330" s="69">
        <v>41.001100000000001</v>
      </c>
      <c r="J330" s="69">
        <v>0.37426799999999999</v>
      </c>
      <c r="K330" s="69">
        <v>1.1716000000000001E-2</v>
      </c>
      <c r="L330" s="69">
        <v>0.300568</v>
      </c>
      <c r="M330" s="69">
        <v>6.4065999999999998E-2</v>
      </c>
      <c r="N330" s="69">
        <v>3.3599999999999998E-2</v>
      </c>
      <c r="O330" s="69">
        <v>0.13033700000000001</v>
      </c>
      <c r="P330" s="69">
        <v>99.141800000000003</v>
      </c>
      <c r="Q330" s="69">
        <v>79.640723021735084</v>
      </c>
    </row>
    <row r="331" spans="2:17" x14ac:dyDescent="0.2">
      <c r="B331" t="s">
        <v>1060</v>
      </c>
      <c r="C331" s="69">
        <v>39</v>
      </c>
      <c r="D331" s="25" t="s">
        <v>1056</v>
      </c>
      <c r="E331" s="25">
        <v>44869</v>
      </c>
      <c r="F331" s="3" t="s">
        <v>890</v>
      </c>
      <c r="G331" s="69">
        <v>19.075199999999999</v>
      </c>
      <c r="H331" s="69">
        <v>38.669899999999998</v>
      </c>
      <c r="I331" s="69">
        <v>40.795900000000003</v>
      </c>
      <c r="J331" s="69">
        <v>0.34879399999999999</v>
      </c>
      <c r="K331" s="69">
        <v>1.369E-3</v>
      </c>
      <c r="L331" s="69">
        <v>0.29927100000000001</v>
      </c>
      <c r="M331" s="69">
        <v>5.1962000000000001E-2</v>
      </c>
      <c r="N331" s="69">
        <v>4.0749E-2</v>
      </c>
      <c r="O331" s="69">
        <v>0.116964</v>
      </c>
      <c r="P331" s="69">
        <v>99.400099999999995</v>
      </c>
      <c r="Q331" s="69">
        <v>79.222762960609586</v>
      </c>
    </row>
    <row r="332" spans="2:17" x14ac:dyDescent="0.2">
      <c r="B332" t="s">
        <v>1061</v>
      </c>
      <c r="C332" s="69">
        <v>39</v>
      </c>
      <c r="D332" s="25" t="s">
        <v>1056</v>
      </c>
      <c r="E332" s="25">
        <v>44869</v>
      </c>
      <c r="F332" s="3" t="s">
        <v>890</v>
      </c>
      <c r="G332" s="69">
        <v>18.157699999999998</v>
      </c>
      <c r="H332" s="69">
        <v>38.857100000000003</v>
      </c>
      <c r="I332" s="69">
        <v>41.6648</v>
      </c>
      <c r="J332" s="69">
        <v>0.27911799999999998</v>
      </c>
      <c r="K332" s="69">
        <v>8.7259999999999994E-3</v>
      </c>
      <c r="L332" s="69">
        <v>0.28524100000000002</v>
      </c>
      <c r="M332" s="69">
        <v>5.1041999999999997E-2</v>
      </c>
      <c r="N332" s="69">
        <v>2.0725E-2</v>
      </c>
      <c r="O332" s="69">
        <v>0.13052</v>
      </c>
      <c r="P332" s="69">
        <v>99.454999999999998</v>
      </c>
      <c r="Q332" s="69">
        <v>80.357266404437425</v>
      </c>
    </row>
    <row r="333" spans="2:17" x14ac:dyDescent="0.2">
      <c r="B333" t="s">
        <v>1055</v>
      </c>
      <c r="C333" s="69">
        <v>39</v>
      </c>
      <c r="D333" s="25" t="s">
        <v>1056</v>
      </c>
      <c r="E333" s="25">
        <v>44869</v>
      </c>
      <c r="F333" s="3" t="s">
        <v>891</v>
      </c>
      <c r="G333" s="69">
        <v>21.608000000000001</v>
      </c>
      <c r="H333" s="69">
        <v>37.974200000000003</v>
      </c>
      <c r="I333" s="69">
        <v>38.392499999999998</v>
      </c>
      <c r="J333" s="69">
        <v>0.215534</v>
      </c>
      <c r="K333" s="69">
        <v>9.5720000000000006E-3</v>
      </c>
      <c r="L333" s="69">
        <v>0.71989800000000004</v>
      </c>
      <c r="M333" s="69">
        <v>3.3769E-2</v>
      </c>
      <c r="N333" s="69">
        <v>2.2270000000000002E-2</v>
      </c>
      <c r="O333" s="69">
        <v>9.0896000000000005E-2</v>
      </c>
      <c r="P333" s="69">
        <v>99.066699999999997</v>
      </c>
      <c r="Q333" s="69">
        <v>76.005729452303996</v>
      </c>
    </row>
    <row r="334" spans="2:17" x14ac:dyDescent="0.2">
      <c r="B334" t="s">
        <v>1055</v>
      </c>
      <c r="C334" s="69">
        <v>39</v>
      </c>
      <c r="D334" s="25" t="s">
        <v>1056</v>
      </c>
      <c r="E334" s="25">
        <v>44869</v>
      </c>
      <c r="F334" s="3" t="s">
        <v>891</v>
      </c>
      <c r="G334" s="69">
        <v>21.5959</v>
      </c>
      <c r="H334" s="69">
        <v>38.098599999999998</v>
      </c>
      <c r="I334" s="69">
        <v>38.715899999999998</v>
      </c>
      <c r="J334" s="69">
        <v>0.19984499999999999</v>
      </c>
      <c r="K334" s="69">
        <v>-1.2199999999999999E-3</v>
      </c>
      <c r="L334" s="69">
        <v>0.72985999999999995</v>
      </c>
      <c r="M334" s="69">
        <v>2.7695999999999998E-2</v>
      </c>
      <c r="N334" s="69">
        <v>2.0265999999999999E-2</v>
      </c>
      <c r="O334" s="69">
        <v>0.100662</v>
      </c>
      <c r="P334" s="69">
        <v>99.487399999999994</v>
      </c>
      <c r="Q334" s="69">
        <v>76.168532292965907</v>
      </c>
    </row>
    <row r="335" spans="2:17" x14ac:dyDescent="0.2">
      <c r="B335" t="s">
        <v>1055</v>
      </c>
      <c r="C335" s="69">
        <v>39</v>
      </c>
      <c r="D335" s="25" t="s">
        <v>1056</v>
      </c>
      <c r="E335" s="25">
        <v>44869</v>
      </c>
      <c r="F335" s="3" t="s">
        <v>891</v>
      </c>
      <c r="G335" s="69">
        <v>21.616099999999999</v>
      </c>
      <c r="H335" s="69">
        <v>38.042099999999998</v>
      </c>
      <c r="I335" s="69">
        <v>38.4345</v>
      </c>
      <c r="J335" s="69">
        <v>0.19678999999999999</v>
      </c>
      <c r="K335" s="71" t="s">
        <v>16</v>
      </c>
      <c r="L335" s="69">
        <v>0.72236299999999998</v>
      </c>
      <c r="M335" s="69">
        <v>1.2326999999999999E-2</v>
      </c>
      <c r="N335" s="69">
        <v>1.8376E-2</v>
      </c>
      <c r="O335" s="69">
        <v>8.6695999999999995E-2</v>
      </c>
      <c r="P335" s="69">
        <v>99.118799999999993</v>
      </c>
      <c r="Q335" s="69">
        <v>76.018829777106134</v>
      </c>
    </row>
    <row r="336" spans="2:17" x14ac:dyDescent="0.2">
      <c r="B336" t="s">
        <v>1055</v>
      </c>
      <c r="C336" s="69">
        <v>39</v>
      </c>
      <c r="D336" s="25" t="s">
        <v>1056</v>
      </c>
      <c r="E336" s="25">
        <v>44869</v>
      </c>
      <c r="F336" s="3" t="s">
        <v>891</v>
      </c>
      <c r="G336" s="69">
        <v>21.6159</v>
      </c>
      <c r="H336" s="69">
        <v>38.461199999999998</v>
      </c>
      <c r="I336" s="69">
        <v>38.753900000000002</v>
      </c>
      <c r="J336" s="69">
        <v>0.19108800000000001</v>
      </c>
      <c r="K336" s="69">
        <v>-3.6900000000000001E-3</v>
      </c>
      <c r="L336" s="69">
        <v>0.73016300000000001</v>
      </c>
      <c r="M336" s="69">
        <v>3.1926000000000003E-2</v>
      </c>
      <c r="N336" s="69">
        <v>2.6873000000000001E-2</v>
      </c>
      <c r="O336" s="69">
        <v>8.3861000000000005E-2</v>
      </c>
      <c r="P336" s="69">
        <v>99.891300000000001</v>
      </c>
      <c r="Q336" s="69">
        <v>76.169537395087275</v>
      </c>
    </row>
    <row r="337" spans="2:17" x14ac:dyDescent="0.2">
      <c r="B337" t="s">
        <v>1055</v>
      </c>
      <c r="C337" s="69">
        <v>39</v>
      </c>
      <c r="D337" s="25" t="s">
        <v>1056</v>
      </c>
      <c r="E337" s="25">
        <v>44869</v>
      </c>
      <c r="F337" s="3" t="s">
        <v>891</v>
      </c>
      <c r="G337" s="69">
        <v>21.620100000000001</v>
      </c>
      <c r="H337" s="69">
        <v>38.288400000000003</v>
      </c>
      <c r="I337" s="69">
        <v>38.705500000000001</v>
      </c>
      <c r="J337" s="69">
        <v>0.19228999999999999</v>
      </c>
      <c r="K337" s="69">
        <v>-1.23E-3</v>
      </c>
      <c r="L337" s="69">
        <v>0.71793899999999999</v>
      </c>
      <c r="M337" s="69">
        <v>2.8375999999999998E-2</v>
      </c>
      <c r="N337" s="69">
        <v>1.4848E-2</v>
      </c>
      <c r="O337" s="69">
        <v>9.4630000000000006E-2</v>
      </c>
      <c r="P337" s="69">
        <v>99.660799999999995</v>
      </c>
      <c r="Q337" s="69">
        <v>76.143327804325224</v>
      </c>
    </row>
    <row r="338" spans="2:17" x14ac:dyDescent="0.2">
      <c r="B338" t="s">
        <v>1055</v>
      </c>
      <c r="C338" s="69">
        <v>39</v>
      </c>
      <c r="D338" s="25" t="s">
        <v>1056</v>
      </c>
      <c r="E338" s="25">
        <v>44869</v>
      </c>
      <c r="F338" s="3" t="s">
        <v>891</v>
      </c>
      <c r="G338" s="69">
        <v>21.6098</v>
      </c>
      <c r="H338" s="69">
        <v>38.0702</v>
      </c>
      <c r="I338" s="69">
        <v>38.6357</v>
      </c>
      <c r="J338" s="69">
        <v>0.189307</v>
      </c>
      <c r="K338" s="69">
        <v>-7.6000000000000004E-4</v>
      </c>
      <c r="L338" s="69">
        <v>0.71401499999999996</v>
      </c>
      <c r="M338" s="69">
        <v>3.5465000000000003E-2</v>
      </c>
      <c r="N338" s="69">
        <v>1.5748000000000002E-2</v>
      </c>
      <c r="O338" s="69">
        <v>8.9339000000000002E-2</v>
      </c>
      <c r="P338" s="69">
        <v>99.358800000000002</v>
      </c>
      <c r="Q338" s="69">
        <v>76.119190540715195</v>
      </c>
    </row>
    <row r="339" spans="2:17" x14ac:dyDescent="0.2">
      <c r="B339" t="s">
        <v>1055</v>
      </c>
      <c r="C339" s="69">
        <v>39</v>
      </c>
      <c r="D339" s="25" t="s">
        <v>1056</v>
      </c>
      <c r="E339" s="25">
        <v>44869</v>
      </c>
      <c r="F339" s="3" t="s">
        <v>891</v>
      </c>
      <c r="G339" s="69">
        <v>21.738199999999999</v>
      </c>
      <c r="H339" s="69">
        <v>38.285699999999999</v>
      </c>
      <c r="I339" s="69">
        <v>38.727400000000003</v>
      </c>
      <c r="J339" s="69">
        <v>0.186857</v>
      </c>
      <c r="K339" s="69">
        <v>4.6820000000000004E-3</v>
      </c>
      <c r="L339" s="69">
        <v>0.72623099999999996</v>
      </c>
      <c r="M339" s="69">
        <v>2.0601999999999999E-2</v>
      </c>
      <c r="N339" s="69">
        <v>2.8537E-2</v>
      </c>
      <c r="O339" s="69">
        <v>8.8637999999999995E-2</v>
      </c>
      <c r="P339" s="69">
        <v>99.806799999999996</v>
      </c>
      <c r="Q339" s="69">
        <v>76.054528220428466</v>
      </c>
    </row>
    <row r="340" spans="2:17" x14ac:dyDescent="0.2">
      <c r="B340" t="s">
        <v>1055</v>
      </c>
      <c r="C340" s="69">
        <v>39</v>
      </c>
      <c r="D340" s="25" t="s">
        <v>1056</v>
      </c>
      <c r="E340" s="25">
        <v>44869</v>
      </c>
      <c r="F340" s="3" t="s">
        <v>891</v>
      </c>
      <c r="G340" s="69">
        <v>21.664300000000001</v>
      </c>
      <c r="H340" s="69">
        <v>38.348100000000002</v>
      </c>
      <c r="I340" s="69">
        <v>38.673299999999998</v>
      </c>
      <c r="J340" s="69">
        <v>0.187028</v>
      </c>
      <c r="K340" s="69">
        <v>1.4593999999999999E-2</v>
      </c>
      <c r="L340" s="69">
        <v>0.73430600000000001</v>
      </c>
      <c r="M340" s="69">
        <v>2.0431999999999999E-2</v>
      </c>
      <c r="N340" s="69">
        <v>2.3532000000000001E-2</v>
      </c>
      <c r="O340" s="69">
        <v>9.4004000000000004E-2</v>
      </c>
      <c r="P340" s="69">
        <v>99.759500000000003</v>
      </c>
      <c r="Q340" s="69">
        <v>76.091058361288276</v>
      </c>
    </row>
    <row r="341" spans="2:17" x14ac:dyDescent="0.2">
      <c r="B341" t="s">
        <v>1057</v>
      </c>
      <c r="C341" s="69">
        <v>39</v>
      </c>
      <c r="D341" s="25" t="s">
        <v>1056</v>
      </c>
      <c r="E341" s="25">
        <v>44869</v>
      </c>
      <c r="F341" s="3" t="s">
        <v>891</v>
      </c>
      <c r="G341" s="69">
        <v>15.5374</v>
      </c>
      <c r="H341" s="69">
        <v>39.257300000000001</v>
      </c>
      <c r="I341" s="69">
        <v>43.464199999999998</v>
      </c>
      <c r="J341" s="69">
        <v>0.32967800000000003</v>
      </c>
      <c r="K341" s="69">
        <v>2.8674999999999999E-2</v>
      </c>
      <c r="L341" s="69">
        <v>0.23399400000000001</v>
      </c>
      <c r="M341" s="69">
        <v>2.3327000000000001E-2</v>
      </c>
      <c r="N341" s="69">
        <v>2.2481000000000001E-2</v>
      </c>
      <c r="O341" s="69">
        <v>0.17888599999999999</v>
      </c>
      <c r="P341" s="69">
        <v>99.075900000000004</v>
      </c>
      <c r="Q341" s="69">
        <v>83.298073674128901</v>
      </c>
    </row>
    <row r="342" spans="2:17" x14ac:dyDescent="0.2">
      <c r="B342" t="s">
        <v>1057</v>
      </c>
      <c r="C342" s="69">
        <v>39</v>
      </c>
      <c r="D342" s="25" t="s">
        <v>1056</v>
      </c>
      <c r="E342" s="25">
        <v>44869</v>
      </c>
      <c r="F342" s="3" t="s">
        <v>891</v>
      </c>
      <c r="G342" s="69">
        <v>15.3559</v>
      </c>
      <c r="H342" s="69">
        <v>39.293700000000001</v>
      </c>
      <c r="I342" s="69">
        <v>43.825200000000002</v>
      </c>
      <c r="J342" s="69">
        <v>0.30898399999999998</v>
      </c>
      <c r="K342" s="69">
        <v>2.4169E-2</v>
      </c>
      <c r="L342" s="69">
        <v>0.22406599999999999</v>
      </c>
      <c r="M342" s="69">
        <v>2.2308999999999999E-2</v>
      </c>
      <c r="N342" s="69">
        <v>3.3491E-2</v>
      </c>
      <c r="O342" s="69">
        <v>0.192718</v>
      </c>
      <c r="P342" s="69">
        <v>99.280500000000004</v>
      </c>
      <c r="Q342" s="69">
        <v>83.574775034972234</v>
      </c>
    </row>
    <row r="343" spans="2:17" x14ac:dyDescent="0.2">
      <c r="B343" t="s">
        <v>1057</v>
      </c>
      <c r="C343" s="69">
        <v>39</v>
      </c>
      <c r="D343" s="25" t="s">
        <v>1056</v>
      </c>
      <c r="E343" s="25">
        <v>44869</v>
      </c>
      <c r="F343" s="3" t="s">
        <v>891</v>
      </c>
      <c r="G343" s="69">
        <v>15.625500000000001</v>
      </c>
      <c r="H343" s="69">
        <v>39.306399999999996</v>
      </c>
      <c r="I343" s="69">
        <v>43.758400000000002</v>
      </c>
      <c r="J343" s="69">
        <v>0.30064200000000002</v>
      </c>
      <c r="K343" s="69">
        <v>3.0328000000000001E-2</v>
      </c>
      <c r="L343" s="69">
        <v>0.22105900000000001</v>
      </c>
      <c r="M343" s="69">
        <v>2.3328999999999999E-2</v>
      </c>
      <c r="N343" s="69">
        <v>2.3279999999999999E-2</v>
      </c>
      <c r="O343" s="69">
        <v>0.195657</v>
      </c>
      <c r="P343" s="69">
        <v>99.484499999999997</v>
      </c>
      <c r="Q343" s="69">
        <v>83.313270772500644</v>
      </c>
    </row>
    <row r="344" spans="2:17" x14ac:dyDescent="0.2">
      <c r="B344" t="s">
        <v>1057</v>
      </c>
      <c r="C344" s="69">
        <v>39</v>
      </c>
      <c r="D344" s="25" t="s">
        <v>1056</v>
      </c>
      <c r="E344" s="25">
        <v>44869</v>
      </c>
      <c r="F344" s="3" t="s">
        <v>891</v>
      </c>
      <c r="G344" s="69">
        <v>16.1585</v>
      </c>
      <c r="H344" s="69">
        <v>39.198700000000002</v>
      </c>
      <c r="I344" s="69">
        <v>43.3279</v>
      </c>
      <c r="J344" s="69">
        <v>0.28230100000000002</v>
      </c>
      <c r="K344" s="69">
        <v>2.3727000000000002E-2</v>
      </c>
      <c r="L344" s="69">
        <v>0.22586600000000001</v>
      </c>
      <c r="M344" s="69">
        <v>1.439E-2</v>
      </c>
      <c r="N344" s="69">
        <v>4.5657000000000003E-2</v>
      </c>
      <c r="O344" s="69">
        <v>0.18077199999999999</v>
      </c>
      <c r="P344" s="69">
        <v>99.457899999999995</v>
      </c>
      <c r="Q344" s="69">
        <v>82.700748508688719</v>
      </c>
    </row>
    <row r="345" spans="2:17" x14ac:dyDescent="0.2">
      <c r="B345" t="s">
        <v>1057</v>
      </c>
      <c r="C345" s="69">
        <v>39</v>
      </c>
      <c r="D345" s="25" t="s">
        <v>1056</v>
      </c>
      <c r="E345" s="25">
        <v>44869</v>
      </c>
      <c r="F345" s="3" t="s">
        <v>891</v>
      </c>
      <c r="G345" s="69">
        <v>16.751100000000001</v>
      </c>
      <c r="H345" s="69">
        <v>39.142899999999997</v>
      </c>
      <c r="I345" s="69">
        <v>42.862200000000001</v>
      </c>
      <c r="J345" s="69">
        <v>0.26426500000000003</v>
      </c>
      <c r="K345" s="69">
        <v>5.5719999999999997E-3</v>
      </c>
      <c r="L345" s="69">
        <v>0.232262</v>
      </c>
      <c r="M345" s="69">
        <v>1.967E-2</v>
      </c>
      <c r="N345" s="69">
        <v>2.9850000000000002E-2</v>
      </c>
      <c r="O345" s="69">
        <v>0.16521</v>
      </c>
      <c r="P345" s="69">
        <v>99.472999999999999</v>
      </c>
      <c r="Q345" s="69">
        <v>82.020564683411067</v>
      </c>
    </row>
    <row r="346" spans="2:17" x14ac:dyDescent="0.2">
      <c r="B346" t="s">
        <v>1057</v>
      </c>
      <c r="C346" s="69">
        <v>39</v>
      </c>
      <c r="D346" s="25" t="s">
        <v>1056</v>
      </c>
      <c r="E346" s="25">
        <v>44869</v>
      </c>
      <c r="F346" s="3" t="s">
        <v>891</v>
      </c>
      <c r="G346" s="69">
        <v>17.218499999999999</v>
      </c>
      <c r="H346" s="69">
        <v>39.244999999999997</v>
      </c>
      <c r="I346" s="69">
        <v>42.637099999999997</v>
      </c>
      <c r="J346" s="69">
        <v>0.25630599999999998</v>
      </c>
      <c r="K346" s="69">
        <v>6.9719999999999999E-3</v>
      </c>
      <c r="L346" s="69">
        <v>0.243751</v>
      </c>
      <c r="M346" s="69">
        <v>3.1611E-2</v>
      </c>
      <c r="N346" s="69">
        <v>2.9177999999999999E-2</v>
      </c>
      <c r="O346" s="69">
        <v>0.16259499999999999</v>
      </c>
      <c r="P346" s="69">
        <v>99.831000000000003</v>
      </c>
      <c r="Q346" s="69">
        <v>81.53198489822914</v>
      </c>
    </row>
    <row r="347" spans="2:17" x14ac:dyDescent="0.2">
      <c r="B347" t="s">
        <v>1057</v>
      </c>
      <c r="C347" s="69">
        <v>39</v>
      </c>
      <c r="D347" s="25" t="s">
        <v>1056</v>
      </c>
      <c r="E347" s="25">
        <v>44869</v>
      </c>
      <c r="F347" s="3" t="s">
        <v>891</v>
      </c>
      <c r="G347" s="69">
        <v>17.3444</v>
      </c>
      <c r="H347" s="69">
        <v>39.087600000000002</v>
      </c>
      <c r="I347" s="69">
        <v>42.311700000000002</v>
      </c>
      <c r="J347" s="69">
        <v>0.25535099999999999</v>
      </c>
      <c r="K347" s="69">
        <v>2.0865000000000002E-2</v>
      </c>
      <c r="L347" s="69">
        <v>0.251496</v>
      </c>
      <c r="M347" s="69">
        <v>2.2714999999999999E-2</v>
      </c>
      <c r="N347" s="69">
        <v>4.3584999999999999E-2</v>
      </c>
      <c r="O347" s="69">
        <v>0.15462600000000001</v>
      </c>
      <c r="P347" s="69">
        <v>99.492400000000004</v>
      </c>
      <c r="Q347" s="69">
        <v>81.305864750721994</v>
      </c>
    </row>
    <row r="348" spans="2:17" x14ac:dyDescent="0.2">
      <c r="B348" t="s">
        <v>1057</v>
      </c>
      <c r="C348" s="69">
        <v>39</v>
      </c>
      <c r="D348" s="25" t="s">
        <v>1056</v>
      </c>
      <c r="E348" s="25">
        <v>44869</v>
      </c>
      <c r="F348" s="3" t="s">
        <v>891</v>
      </c>
      <c r="G348" s="69">
        <v>17.517399999999999</v>
      </c>
      <c r="H348" s="69">
        <v>39.125900000000001</v>
      </c>
      <c r="I348" s="69">
        <v>42.583199999999998</v>
      </c>
      <c r="J348" s="69">
        <v>0.25523400000000002</v>
      </c>
      <c r="K348" s="69">
        <v>2.2738999999999999E-2</v>
      </c>
      <c r="L348" s="69">
        <v>0.24879799999999999</v>
      </c>
      <c r="M348" s="69">
        <v>2.2367999999999999E-2</v>
      </c>
      <c r="N348" s="69">
        <v>2.8605999999999999E-2</v>
      </c>
      <c r="O348" s="69">
        <v>0.15955900000000001</v>
      </c>
      <c r="P348" s="69">
        <v>99.963899999999995</v>
      </c>
      <c r="Q348" s="69">
        <v>81.252174074372931</v>
      </c>
    </row>
    <row r="349" spans="2:17" x14ac:dyDescent="0.2">
      <c r="B349" t="s">
        <v>1057</v>
      </c>
      <c r="C349" s="69">
        <v>39</v>
      </c>
      <c r="D349" s="25" t="s">
        <v>1056</v>
      </c>
      <c r="E349" s="25">
        <v>44869</v>
      </c>
      <c r="F349" s="3" t="s">
        <v>891</v>
      </c>
      <c r="G349" s="69">
        <v>17.509699999999999</v>
      </c>
      <c r="H349" s="69">
        <v>38.976599999999998</v>
      </c>
      <c r="I349" s="69">
        <v>42.352600000000002</v>
      </c>
      <c r="J349" s="69">
        <v>0.25106000000000001</v>
      </c>
      <c r="K349" s="69">
        <v>1.6174000000000001E-2</v>
      </c>
      <c r="L349" s="69">
        <v>0.23575499999999999</v>
      </c>
      <c r="M349" s="69">
        <v>2.7487999999999999E-2</v>
      </c>
      <c r="N349" s="69">
        <v>3.9161000000000001E-2</v>
      </c>
      <c r="O349" s="69">
        <v>0.16269900000000001</v>
      </c>
      <c r="P349" s="69">
        <v>99.571299999999994</v>
      </c>
      <c r="Q349" s="69">
        <v>81.176049121737464</v>
      </c>
    </row>
    <row r="350" spans="2:17" x14ac:dyDescent="0.2">
      <c r="B350" t="s">
        <v>1057</v>
      </c>
      <c r="C350" s="69">
        <v>39</v>
      </c>
      <c r="D350" s="25" t="s">
        <v>1056</v>
      </c>
      <c r="E350" s="25">
        <v>44869</v>
      </c>
      <c r="F350" s="3" t="s">
        <v>891</v>
      </c>
      <c r="G350" s="69">
        <v>17.592700000000001</v>
      </c>
      <c r="H350" s="69">
        <v>38.992100000000001</v>
      </c>
      <c r="I350" s="69">
        <v>42.182899999999997</v>
      </c>
      <c r="J350" s="69">
        <v>0.25050499999999998</v>
      </c>
      <c r="K350" s="69">
        <v>1.738E-2</v>
      </c>
      <c r="L350" s="69">
        <v>0.24659700000000001</v>
      </c>
      <c r="M350" s="69">
        <v>2.1506999999999998E-2</v>
      </c>
      <c r="N350" s="69">
        <v>4.2927E-2</v>
      </c>
      <c r="O350" s="69">
        <v>0.16440399999999999</v>
      </c>
      <c r="P350" s="69">
        <v>99.510999999999996</v>
      </c>
      <c r="Q350" s="69">
        <v>81.042064318692923</v>
      </c>
    </row>
    <row r="351" spans="2:17" x14ac:dyDescent="0.2">
      <c r="B351" t="s">
        <v>1057</v>
      </c>
      <c r="C351" s="69">
        <v>39</v>
      </c>
      <c r="D351" s="25" t="s">
        <v>1056</v>
      </c>
      <c r="E351" s="25">
        <v>44869</v>
      </c>
      <c r="F351" s="3" t="s">
        <v>891</v>
      </c>
      <c r="G351" s="69">
        <v>17.635200000000001</v>
      </c>
      <c r="H351" s="69">
        <v>39.110399999999998</v>
      </c>
      <c r="I351" s="69">
        <v>42.297699999999999</v>
      </c>
      <c r="J351" s="69">
        <v>0.24504100000000001</v>
      </c>
      <c r="K351" s="69">
        <v>2.039E-3</v>
      </c>
      <c r="L351" s="69">
        <v>0.23871100000000001</v>
      </c>
      <c r="M351" s="69">
        <v>2.5264999999999999E-2</v>
      </c>
      <c r="N351" s="69">
        <v>4.054E-2</v>
      </c>
      <c r="O351" s="69">
        <v>0.15596199999999999</v>
      </c>
      <c r="P351" s="69">
        <v>99.750900000000001</v>
      </c>
      <c r="Q351" s="69">
        <v>81.04675623799848</v>
      </c>
    </row>
    <row r="352" spans="2:17" x14ac:dyDescent="0.2">
      <c r="B352" t="s">
        <v>1057</v>
      </c>
      <c r="C352" s="69">
        <v>39</v>
      </c>
      <c r="D352" s="25" t="s">
        <v>1056</v>
      </c>
      <c r="E352" s="25">
        <v>44869</v>
      </c>
      <c r="F352" s="3" t="s">
        <v>891</v>
      </c>
      <c r="G352" s="69">
        <v>17.613800000000001</v>
      </c>
      <c r="H352" s="69">
        <v>39.119399999999999</v>
      </c>
      <c r="I352" s="69">
        <v>42.482999999999997</v>
      </c>
      <c r="J352" s="69">
        <v>0.24981900000000001</v>
      </c>
      <c r="K352" s="69">
        <v>1.1976000000000001E-2</v>
      </c>
      <c r="L352" s="69">
        <v>0.24568899999999999</v>
      </c>
      <c r="M352" s="69">
        <v>1.5193999999999999E-2</v>
      </c>
      <c r="N352" s="69">
        <v>3.5962000000000001E-2</v>
      </c>
      <c r="O352" s="69">
        <v>0.16201299999999999</v>
      </c>
      <c r="P352" s="69">
        <v>99.936800000000005</v>
      </c>
      <c r="Q352" s="69">
        <v>81.132399905937433</v>
      </c>
    </row>
    <row r="353" spans="2:17" x14ac:dyDescent="0.2">
      <c r="B353" t="s">
        <v>1057</v>
      </c>
      <c r="C353" s="69">
        <v>39</v>
      </c>
      <c r="D353" s="25" t="s">
        <v>1056</v>
      </c>
      <c r="E353" s="25">
        <v>44869</v>
      </c>
      <c r="F353" s="3" t="s">
        <v>891</v>
      </c>
      <c r="G353" s="69">
        <v>17.633400000000002</v>
      </c>
      <c r="H353" s="69">
        <v>39.029600000000002</v>
      </c>
      <c r="I353" s="69">
        <v>42.289000000000001</v>
      </c>
      <c r="J353" s="69">
        <v>0.25102999999999998</v>
      </c>
      <c r="K353" s="69">
        <v>-3.4000000000000002E-4</v>
      </c>
      <c r="L353" s="69">
        <v>0.237067</v>
      </c>
      <c r="M353" s="69">
        <v>2.8679E-2</v>
      </c>
      <c r="N353" s="69">
        <v>3.9941999999999998E-2</v>
      </c>
      <c r="O353" s="69">
        <v>0.15368599999999999</v>
      </c>
      <c r="P353" s="69">
        <v>99.662099999999995</v>
      </c>
      <c r="Q353" s="69">
        <v>81.045165732311247</v>
      </c>
    </row>
    <row r="354" spans="2:17" x14ac:dyDescent="0.2">
      <c r="B354" t="s">
        <v>1057</v>
      </c>
      <c r="C354" s="69">
        <v>39</v>
      </c>
      <c r="D354" s="25" t="s">
        <v>1056</v>
      </c>
      <c r="E354" s="25">
        <v>44869</v>
      </c>
      <c r="F354" s="3" t="s">
        <v>891</v>
      </c>
      <c r="G354" s="69">
        <v>17.681699999999999</v>
      </c>
      <c r="H354" s="69">
        <v>39.147199999999998</v>
      </c>
      <c r="I354" s="69">
        <v>42.568800000000003</v>
      </c>
      <c r="J354" s="69">
        <v>0.24458099999999999</v>
      </c>
      <c r="K354" s="69">
        <v>1.9567999999999999E-2</v>
      </c>
      <c r="L354" s="69">
        <v>0.22634299999999999</v>
      </c>
      <c r="M354" s="69">
        <v>2.1513999999999998E-2</v>
      </c>
      <c r="N354" s="69">
        <v>4.0592999999999997E-2</v>
      </c>
      <c r="O354" s="69">
        <v>0.14779700000000001</v>
      </c>
      <c r="P354" s="69">
        <v>100.098</v>
      </c>
      <c r="Q354" s="69">
        <v>81.104389872050135</v>
      </c>
    </row>
    <row r="355" spans="2:17" x14ac:dyDescent="0.2">
      <c r="B355" t="s">
        <v>1057</v>
      </c>
      <c r="C355" s="69">
        <v>39</v>
      </c>
      <c r="D355" s="25" t="s">
        <v>1056</v>
      </c>
      <c r="E355" s="25">
        <v>44869</v>
      </c>
      <c r="F355" s="3" t="s">
        <v>891</v>
      </c>
      <c r="G355" s="69">
        <v>17.6145</v>
      </c>
      <c r="H355" s="69">
        <v>39.001600000000003</v>
      </c>
      <c r="I355" s="69">
        <v>42.346499999999999</v>
      </c>
      <c r="J355" s="69">
        <v>0.247636</v>
      </c>
      <c r="K355" s="69">
        <v>1.6348000000000001E-2</v>
      </c>
      <c r="L355" s="69">
        <v>0.23665700000000001</v>
      </c>
      <c r="M355" s="69">
        <v>2.6973E-2</v>
      </c>
      <c r="N355" s="69">
        <v>2.6287999999999999E-2</v>
      </c>
      <c r="O355" s="69">
        <v>0.15187899999999999</v>
      </c>
      <c r="P355" s="69">
        <v>99.668499999999995</v>
      </c>
      <c r="Q355" s="69">
        <v>81.082485301161853</v>
      </c>
    </row>
    <row r="356" spans="2:17" x14ac:dyDescent="0.2">
      <c r="B356" t="s">
        <v>1057</v>
      </c>
      <c r="C356" s="69">
        <v>39</v>
      </c>
      <c r="D356" s="25" t="s">
        <v>1056</v>
      </c>
      <c r="E356" s="25">
        <v>44869</v>
      </c>
      <c r="F356" s="3" t="s">
        <v>891</v>
      </c>
      <c r="G356" s="69">
        <v>17.625</v>
      </c>
      <c r="H356" s="69">
        <v>39.0946</v>
      </c>
      <c r="I356" s="69">
        <v>42.167900000000003</v>
      </c>
      <c r="J356" s="69">
        <v>0.24781600000000001</v>
      </c>
      <c r="K356" s="69">
        <v>1.0678E-2</v>
      </c>
      <c r="L356" s="69">
        <v>0.24813399999999999</v>
      </c>
      <c r="M356" s="69">
        <v>2.3046000000000001E-2</v>
      </c>
      <c r="N356" s="69">
        <v>4.2541000000000002E-2</v>
      </c>
      <c r="O356" s="69">
        <v>0.154945</v>
      </c>
      <c r="P356" s="69">
        <v>99.614699999999999</v>
      </c>
      <c r="Q356" s="69">
        <v>81.008394099753502</v>
      </c>
    </row>
    <row r="357" spans="2:17" x14ac:dyDescent="0.2">
      <c r="B357" t="s">
        <v>1057</v>
      </c>
      <c r="C357" s="69">
        <v>39</v>
      </c>
      <c r="D357" s="25" t="s">
        <v>1056</v>
      </c>
      <c r="E357" s="25">
        <v>44869</v>
      </c>
      <c r="F357" s="3" t="s">
        <v>891</v>
      </c>
      <c r="G357" s="69">
        <v>17.687999999999999</v>
      </c>
      <c r="H357" s="69">
        <v>39.031700000000001</v>
      </c>
      <c r="I357" s="69">
        <v>42.152000000000001</v>
      </c>
      <c r="J357" s="69">
        <v>0.247027</v>
      </c>
      <c r="K357" s="69">
        <v>2.0258000000000002E-2</v>
      </c>
      <c r="L357" s="69">
        <v>0.23816799999999999</v>
      </c>
      <c r="M357" s="69">
        <v>3.6013999999999997E-2</v>
      </c>
      <c r="N357" s="69">
        <v>5.0085999999999999E-2</v>
      </c>
      <c r="O357" s="69">
        <v>0.15588199999999999</v>
      </c>
      <c r="P357" s="69">
        <v>99.619100000000003</v>
      </c>
      <c r="Q357" s="69">
        <v>80.947632937779062</v>
      </c>
    </row>
    <row r="358" spans="2:17" x14ac:dyDescent="0.2">
      <c r="B358" t="s">
        <v>1057</v>
      </c>
      <c r="C358" s="69">
        <v>39</v>
      </c>
      <c r="D358" s="25" t="s">
        <v>1056</v>
      </c>
      <c r="E358" s="25">
        <v>44869</v>
      </c>
      <c r="F358" s="3" t="s">
        <v>891</v>
      </c>
      <c r="G358" s="69">
        <v>17.657</v>
      </c>
      <c r="H358" s="69">
        <v>39.055999999999997</v>
      </c>
      <c r="I358" s="69">
        <v>42.149500000000003</v>
      </c>
      <c r="J358" s="69">
        <v>0.25248399999999999</v>
      </c>
      <c r="K358" s="69">
        <v>8.3979999999999992E-3</v>
      </c>
      <c r="L358" s="69">
        <v>0.235814</v>
      </c>
      <c r="M358" s="69">
        <v>2.5606E-2</v>
      </c>
      <c r="N358" s="69">
        <v>5.4748999999999999E-2</v>
      </c>
      <c r="O358" s="69">
        <v>0.16395999999999999</v>
      </c>
      <c r="P358" s="69">
        <v>99.603499999999997</v>
      </c>
      <c r="Q358" s="69">
        <v>80.97375932630591</v>
      </c>
    </row>
    <row r="359" spans="2:17" x14ac:dyDescent="0.2">
      <c r="B359" t="s">
        <v>1058</v>
      </c>
      <c r="C359" s="69">
        <v>39</v>
      </c>
      <c r="D359" s="25" t="s">
        <v>1056</v>
      </c>
      <c r="E359" s="25">
        <v>44869</v>
      </c>
      <c r="F359" s="3" t="s">
        <v>891</v>
      </c>
      <c r="G359" s="69">
        <v>15.4307</v>
      </c>
      <c r="H359" s="69">
        <v>39.068300000000001</v>
      </c>
      <c r="I359" s="69">
        <v>43.422899999999998</v>
      </c>
      <c r="J359" s="69">
        <v>0.315994</v>
      </c>
      <c r="K359" s="69">
        <v>2.1229000000000001E-2</v>
      </c>
      <c r="L359" s="69">
        <v>0.23041400000000001</v>
      </c>
      <c r="M359" s="69">
        <v>2.5914E-2</v>
      </c>
      <c r="N359" s="69">
        <v>3.1718000000000003E-2</v>
      </c>
      <c r="O359" s="69">
        <v>0.19572400000000001</v>
      </c>
      <c r="P359" s="69">
        <v>98.742900000000006</v>
      </c>
      <c r="Q359" s="69">
        <v>83.380556240565127</v>
      </c>
    </row>
    <row r="360" spans="2:17" x14ac:dyDescent="0.2">
      <c r="B360" t="s">
        <v>1058</v>
      </c>
      <c r="C360" s="69">
        <v>39</v>
      </c>
      <c r="D360" s="25" t="s">
        <v>1056</v>
      </c>
      <c r="E360" s="25">
        <v>44869</v>
      </c>
      <c r="F360" s="3" t="s">
        <v>891</v>
      </c>
      <c r="G360" s="69">
        <v>15.2302</v>
      </c>
      <c r="H360" s="69">
        <v>39.314100000000003</v>
      </c>
      <c r="I360" s="69">
        <v>44.103099999999998</v>
      </c>
      <c r="J360" s="69">
        <v>0.30052000000000001</v>
      </c>
      <c r="K360" s="69">
        <v>2.8537E-2</v>
      </c>
      <c r="L360" s="69">
        <v>0.22729099999999999</v>
      </c>
      <c r="M360" s="69">
        <v>3.1426999999999997E-2</v>
      </c>
      <c r="N360" s="69">
        <v>4.3151000000000002E-2</v>
      </c>
      <c r="O360" s="69">
        <v>0.21110899999999999</v>
      </c>
      <c r="P360" s="69">
        <v>99.489500000000007</v>
      </c>
      <c r="Q360" s="69">
        <v>83.773400320713066</v>
      </c>
    </row>
    <row r="361" spans="2:17" x14ac:dyDescent="0.2">
      <c r="B361" t="s">
        <v>1058</v>
      </c>
      <c r="C361" s="69">
        <v>39</v>
      </c>
      <c r="D361" s="25" t="s">
        <v>1056</v>
      </c>
      <c r="E361" s="25">
        <v>44869</v>
      </c>
      <c r="F361" s="3" t="s">
        <v>891</v>
      </c>
      <c r="G361" s="69">
        <v>15.1447</v>
      </c>
      <c r="H361" s="69">
        <v>39.573099999999997</v>
      </c>
      <c r="I361" s="69">
        <v>44.442300000000003</v>
      </c>
      <c r="J361" s="69">
        <v>0.27757399999999999</v>
      </c>
      <c r="K361" s="69">
        <v>3.1988999999999997E-2</v>
      </c>
      <c r="L361" s="69">
        <v>0.20740800000000001</v>
      </c>
      <c r="M361" s="69">
        <v>1.3746E-2</v>
      </c>
      <c r="N361" s="69">
        <v>4.1272000000000003E-2</v>
      </c>
      <c r="O361" s="69">
        <v>0.223464</v>
      </c>
      <c r="P361" s="69">
        <v>99.955500000000001</v>
      </c>
      <c r="Q361" s="69">
        <v>83.953283527519986</v>
      </c>
    </row>
    <row r="362" spans="2:17" x14ac:dyDescent="0.2">
      <c r="B362" t="s">
        <v>1058</v>
      </c>
      <c r="C362" s="69">
        <v>39</v>
      </c>
      <c r="D362" s="25" t="s">
        <v>1056</v>
      </c>
      <c r="E362" s="25">
        <v>44869</v>
      </c>
      <c r="F362" s="3" t="s">
        <v>891</v>
      </c>
      <c r="G362" s="69">
        <v>15.096</v>
      </c>
      <c r="H362" s="69">
        <v>39.478900000000003</v>
      </c>
      <c r="I362" s="69">
        <v>44.410600000000002</v>
      </c>
      <c r="J362" s="69">
        <v>0.27172299999999999</v>
      </c>
      <c r="K362" s="69">
        <v>3.9732999999999997E-2</v>
      </c>
      <c r="L362" s="69">
        <v>0.20199400000000001</v>
      </c>
      <c r="M362" s="69">
        <v>3.5060000000000001E-2</v>
      </c>
      <c r="N362" s="69">
        <v>2.2627999999999999E-2</v>
      </c>
      <c r="O362" s="69">
        <v>0.223467</v>
      </c>
      <c r="P362" s="69">
        <v>99.78</v>
      </c>
      <c r="Q362" s="69">
        <v>83.987036651700848</v>
      </c>
    </row>
    <row r="363" spans="2:17" x14ac:dyDescent="0.2">
      <c r="B363" t="s">
        <v>1058</v>
      </c>
      <c r="C363" s="69">
        <v>39</v>
      </c>
      <c r="D363" s="25" t="s">
        <v>1056</v>
      </c>
      <c r="E363" s="25">
        <v>44869</v>
      </c>
      <c r="F363" s="3" t="s">
        <v>891</v>
      </c>
      <c r="G363" s="69">
        <v>15.1225</v>
      </c>
      <c r="H363" s="69">
        <v>39.552100000000003</v>
      </c>
      <c r="I363" s="69">
        <v>44.635300000000001</v>
      </c>
      <c r="J363" s="69">
        <v>0.26766400000000001</v>
      </c>
      <c r="K363" s="69">
        <v>4.6700999999999999E-2</v>
      </c>
      <c r="L363" s="69">
        <v>0.20158200000000001</v>
      </c>
      <c r="M363" s="69">
        <v>2.0108999999999998E-2</v>
      </c>
      <c r="N363" s="69">
        <v>2.4497999999999999E-2</v>
      </c>
      <c r="O363" s="69">
        <v>0.22476399999999999</v>
      </c>
      <c r="P363" s="69">
        <v>100.095</v>
      </c>
      <c r="Q363" s="69">
        <v>84.031274110010472</v>
      </c>
    </row>
    <row r="364" spans="2:17" x14ac:dyDescent="0.2">
      <c r="B364" t="s">
        <v>1059</v>
      </c>
      <c r="C364" s="69">
        <v>39</v>
      </c>
      <c r="D364" s="25" t="s">
        <v>1056</v>
      </c>
      <c r="E364" s="25">
        <v>44869</v>
      </c>
      <c r="F364" s="3" t="s">
        <v>891</v>
      </c>
      <c r="G364" s="69">
        <v>17.3005</v>
      </c>
      <c r="H364" s="69">
        <v>38.709699999999998</v>
      </c>
      <c r="I364" s="69">
        <v>41.945300000000003</v>
      </c>
      <c r="J364" s="69">
        <v>0.38035799999999997</v>
      </c>
      <c r="K364" s="69">
        <v>3.1606000000000002E-2</v>
      </c>
      <c r="L364" s="69">
        <v>0.27717199999999997</v>
      </c>
      <c r="M364" s="69">
        <v>3.2308000000000003E-2</v>
      </c>
      <c r="N364" s="69">
        <v>2.2606000000000001E-2</v>
      </c>
      <c r="O364" s="69">
        <v>0.165853</v>
      </c>
      <c r="P364" s="69">
        <v>98.865399999999994</v>
      </c>
      <c r="Q364" s="69">
        <v>81.211986658825708</v>
      </c>
    </row>
    <row r="365" spans="2:17" x14ac:dyDescent="0.2">
      <c r="B365" t="s">
        <v>1059</v>
      </c>
      <c r="C365" s="69">
        <v>39</v>
      </c>
      <c r="D365" s="25" t="s">
        <v>1056</v>
      </c>
      <c r="E365" s="25">
        <v>44869</v>
      </c>
      <c r="F365" s="3" t="s">
        <v>891</v>
      </c>
      <c r="G365" s="69">
        <v>16.121400000000001</v>
      </c>
      <c r="H365" s="69">
        <v>39.117400000000004</v>
      </c>
      <c r="I365" s="69">
        <v>43.149099999999997</v>
      </c>
      <c r="J365" s="69">
        <v>0.32637100000000002</v>
      </c>
      <c r="K365" s="69">
        <v>4.7362000000000001E-2</v>
      </c>
      <c r="L365" s="69">
        <v>0.24685000000000001</v>
      </c>
      <c r="M365" s="69">
        <v>2.4693E-2</v>
      </c>
      <c r="N365" s="69">
        <v>3.9389E-2</v>
      </c>
      <c r="O365" s="69">
        <v>0.18477199999999999</v>
      </c>
      <c r="P365" s="69">
        <v>99.257300000000001</v>
      </c>
      <c r="Q365" s="69">
        <v>82.674438215112332</v>
      </c>
    </row>
    <row r="366" spans="2:17" x14ac:dyDescent="0.2">
      <c r="B366" t="s">
        <v>1059</v>
      </c>
      <c r="C366" s="69">
        <v>39</v>
      </c>
      <c r="D366" s="25" t="s">
        <v>1056</v>
      </c>
      <c r="E366" s="25">
        <v>44869</v>
      </c>
      <c r="F366" s="3" t="s">
        <v>891</v>
      </c>
      <c r="G366" s="69">
        <v>15.4636</v>
      </c>
      <c r="H366" s="69">
        <v>39.213999999999999</v>
      </c>
      <c r="I366" s="69">
        <v>43.436799999999998</v>
      </c>
      <c r="J366" s="69">
        <v>0.30963200000000002</v>
      </c>
      <c r="K366" s="69">
        <v>2.8344999999999999E-2</v>
      </c>
      <c r="L366" s="69">
        <v>0.217693</v>
      </c>
      <c r="M366" s="69">
        <v>3.6754000000000002E-2</v>
      </c>
      <c r="N366" s="69">
        <v>2.4795999999999999E-2</v>
      </c>
      <c r="O366" s="69">
        <v>0.21281800000000001</v>
      </c>
      <c r="P366" s="69">
        <v>98.944400000000002</v>
      </c>
      <c r="Q366" s="69">
        <v>83.355474270097773</v>
      </c>
    </row>
    <row r="367" spans="2:17" x14ac:dyDescent="0.2">
      <c r="B367" t="s">
        <v>1059</v>
      </c>
      <c r="C367" s="69">
        <v>39</v>
      </c>
      <c r="D367" s="25" t="s">
        <v>1056</v>
      </c>
      <c r="E367" s="25">
        <v>44869</v>
      </c>
      <c r="F367" s="3" t="s">
        <v>891</v>
      </c>
      <c r="G367" s="69">
        <v>15.271800000000001</v>
      </c>
      <c r="H367" s="69">
        <v>39.599299999999999</v>
      </c>
      <c r="I367" s="69">
        <v>44.302999999999997</v>
      </c>
      <c r="J367" s="69">
        <v>0.324932</v>
      </c>
      <c r="K367" s="69">
        <v>3.6419E-2</v>
      </c>
      <c r="L367" s="69">
        <v>0.20389499999999999</v>
      </c>
      <c r="M367" s="69">
        <v>3.3176999999999998E-2</v>
      </c>
      <c r="N367" s="69">
        <v>2.5274000000000001E-2</v>
      </c>
      <c r="O367" s="69">
        <v>0.204376</v>
      </c>
      <c r="P367" s="69">
        <v>100.002</v>
      </c>
      <c r="Q367" s="69">
        <v>83.797802744447708</v>
      </c>
    </row>
    <row r="368" spans="2:17" x14ac:dyDescent="0.2">
      <c r="B368" t="s">
        <v>1059</v>
      </c>
      <c r="C368" s="69">
        <v>39</v>
      </c>
      <c r="D368" s="25" t="s">
        <v>1056</v>
      </c>
      <c r="E368" s="25">
        <v>44869</v>
      </c>
      <c r="F368" s="3" t="s">
        <v>891</v>
      </c>
      <c r="G368" s="69">
        <v>15.168799999999999</v>
      </c>
      <c r="H368" s="69">
        <v>39.280500000000004</v>
      </c>
      <c r="I368" s="69">
        <v>43.668700000000001</v>
      </c>
      <c r="J368" s="69">
        <v>0.29477799999999998</v>
      </c>
      <c r="K368" s="69">
        <v>4.4410999999999999E-2</v>
      </c>
      <c r="L368" s="69">
        <v>0.208118</v>
      </c>
      <c r="M368" s="69">
        <v>2.3206000000000001E-2</v>
      </c>
      <c r="N368" s="69">
        <v>3.0162000000000001E-2</v>
      </c>
      <c r="O368" s="69">
        <v>0.21998699999999999</v>
      </c>
      <c r="P368" s="69">
        <v>98.938699999999997</v>
      </c>
      <c r="Q368" s="69">
        <v>83.693616501424245</v>
      </c>
    </row>
    <row r="369" spans="2:17" x14ac:dyDescent="0.2">
      <c r="B369" t="s">
        <v>1059</v>
      </c>
      <c r="C369" s="69">
        <v>39</v>
      </c>
      <c r="D369" s="25" t="s">
        <v>1056</v>
      </c>
      <c r="E369" s="25">
        <v>44869</v>
      </c>
      <c r="F369" s="3" t="s">
        <v>891</v>
      </c>
      <c r="G369" s="69">
        <v>15.1069</v>
      </c>
      <c r="H369" s="69">
        <v>39.247599999999998</v>
      </c>
      <c r="I369" s="69">
        <v>43.726199999999999</v>
      </c>
      <c r="J369" s="69">
        <v>0.29312899999999997</v>
      </c>
      <c r="K369" s="69">
        <v>4.5096999999999998E-2</v>
      </c>
      <c r="L369" s="69">
        <v>0.21718499999999999</v>
      </c>
      <c r="M369" s="69">
        <v>2.0974E-2</v>
      </c>
      <c r="N369" s="69">
        <v>4.2118000000000003E-2</v>
      </c>
      <c r="O369" s="69">
        <v>0.215141</v>
      </c>
      <c r="P369" s="69">
        <v>98.914400000000001</v>
      </c>
      <c r="Q369" s="69">
        <v>83.767236787170148</v>
      </c>
    </row>
    <row r="370" spans="2:17" x14ac:dyDescent="0.2">
      <c r="B370" t="s">
        <v>1059</v>
      </c>
      <c r="C370" s="69">
        <v>39</v>
      </c>
      <c r="D370" s="25" t="s">
        <v>1056</v>
      </c>
      <c r="E370" s="25">
        <v>44869</v>
      </c>
      <c r="F370" s="3" t="s">
        <v>891</v>
      </c>
      <c r="G370" s="69">
        <v>15.105600000000001</v>
      </c>
      <c r="H370" s="69">
        <v>39.523699999999998</v>
      </c>
      <c r="I370" s="69">
        <v>44.158900000000003</v>
      </c>
      <c r="J370" s="69">
        <v>0.27928399999999998</v>
      </c>
      <c r="K370" s="69">
        <v>4.1945999999999997E-2</v>
      </c>
      <c r="L370" s="69">
        <v>0.21859300000000001</v>
      </c>
      <c r="M370" s="69">
        <v>1.9779000000000001E-2</v>
      </c>
      <c r="N370" s="69">
        <v>3.1153E-2</v>
      </c>
      <c r="O370" s="69">
        <v>0.20230799999999999</v>
      </c>
      <c r="P370" s="69">
        <v>99.581299999999999</v>
      </c>
      <c r="Q370" s="69">
        <v>83.901850336140299</v>
      </c>
    </row>
    <row r="371" spans="2:17" x14ac:dyDescent="0.2">
      <c r="B371" t="s">
        <v>1059</v>
      </c>
      <c r="C371" s="69">
        <v>39</v>
      </c>
      <c r="D371" s="25" t="s">
        <v>1056</v>
      </c>
      <c r="E371" s="25">
        <v>44869</v>
      </c>
      <c r="F371" s="3" t="s">
        <v>891</v>
      </c>
      <c r="G371" s="69">
        <v>15.0687</v>
      </c>
      <c r="H371" s="69">
        <v>39.4071</v>
      </c>
      <c r="I371" s="69">
        <v>44.1355</v>
      </c>
      <c r="J371" s="69">
        <v>0.27389200000000002</v>
      </c>
      <c r="K371" s="69">
        <v>4.1732999999999999E-2</v>
      </c>
      <c r="L371" s="69">
        <v>0.20601700000000001</v>
      </c>
      <c r="M371" s="69">
        <v>1.2383E-2</v>
      </c>
      <c r="N371" s="69">
        <v>2.6745000000000001E-2</v>
      </c>
      <c r="O371" s="69">
        <v>0.23269899999999999</v>
      </c>
      <c r="P371" s="69">
        <v>99.404799999999994</v>
      </c>
      <c r="Q371" s="69">
        <v>83.927719841355866</v>
      </c>
    </row>
    <row r="372" spans="2:17" x14ac:dyDescent="0.2">
      <c r="B372" t="s">
        <v>1059</v>
      </c>
      <c r="C372" s="69">
        <v>39</v>
      </c>
      <c r="D372" s="25" t="s">
        <v>1056</v>
      </c>
      <c r="E372" s="25">
        <v>44869</v>
      </c>
      <c r="F372" s="3" t="s">
        <v>891</v>
      </c>
      <c r="G372" s="69">
        <v>15.001799999999999</v>
      </c>
      <c r="H372" s="69">
        <v>39.313499999999998</v>
      </c>
      <c r="I372" s="69">
        <v>43.969700000000003</v>
      </c>
      <c r="J372" s="69">
        <v>0.26819799999999999</v>
      </c>
      <c r="K372" s="69">
        <v>2.7732E-2</v>
      </c>
      <c r="L372" s="69">
        <v>0.19991900000000001</v>
      </c>
      <c r="M372" s="69">
        <v>2.3560999999999999E-2</v>
      </c>
      <c r="N372" s="69">
        <v>4.7233999999999998E-2</v>
      </c>
      <c r="O372" s="69">
        <v>0.228493</v>
      </c>
      <c r="P372" s="69">
        <v>99.08</v>
      </c>
      <c r="Q372" s="69">
        <v>83.936974129864694</v>
      </c>
    </row>
    <row r="373" spans="2:17" x14ac:dyDescent="0.2">
      <c r="B373" t="s">
        <v>1059</v>
      </c>
      <c r="C373" s="69">
        <v>39</v>
      </c>
      <c r="D373" s="25" t="s">
        <v>1056</v>
      </c>
      <c r="E373" s="25">
        <v>44869</v>
      </c>
      <c r="F373" s="3" t="s">
        <v>891</v>
      </c>
      <c r="G373" s="69">
        <v>15.041600000000001</v>
      </c>
      <c r="H373" s="69">
        <v>39.412399999999998</v>
      </c>
      <c r="I373" s="69">
        <v>44.1631</v>
      </c>
      <c r="J373" s="69">
        <v>0.264015</v>
      </c>
      <c r="K373" s="69">
        <v>2.2138999999999999E-2</v>
      </c>
      <c r="L373" s="69">
        <v>0.21576500000000001</v>
      </c>
      <c r="M373" s="69">
        <v>2.1840999999999999E-2</v>
      </c>
      <c r="N373" s="69">
        <v>3.9265000000000001E-2</v>
      </c>
      <c r="O373" s="69">
        <v>0.231158</v>
      </c>
      <c r="P373" s="69">
        <v>99.411299999999997</v>
      </c>
      <c r="Q373" s="69">
        <v>83.960397451077498</v>
      </c>
    </row>
    <row r="374" spans="2:17" x14ac:dyDescent="0.2">
      <c r="B374" t="s">
        <v>1060</v>
      </c>
      <c r="C374" s="69">
        <v>39</v>
      </c>
      <c r="D374" s="25" t="s">
        <v>1056</v>
      </c>
      <c r="E374" s="25">
        <v>44869</v>
      </c>
      <c r="F374" s="3" t="s">
        <v>891</v>
      </c>
      <c r="G374" s="69">
        <v>15.224600000000001</v>
      </c>
      <c r="H374" s="69">
        <v>39.621299999999998</v>
      </c>
      <c r="I374" s="69">
        <v>44.389699999999998</v>
      </c>
      <c r="J374" s="69">
        <v>0.30202899999999999</v>
      </c>
      <c r="K374" s="69">
        <v>2.4184000000000001E-2</v>
      </c>
      <c r="L374" s="69">
        <v>0.21119399999999999</v>
      </c>
      <c r="M374" s="69">
        <v>1.8062999999999999E-2</v>
      </c>
      <c r="N374" s="69">
        <v>3.1489000000000003E-2</v>
      </c>
      <c r="O374" s="69">
        <v>0.22085399999999999</v>
      </c>
      <c r="P374" s="69">
        <v>100.04300000000001</v>
      </c>
      <c r="Q374" s="69">
        <v>83.866249837048926</v>
      </c>
    </row>
    <row r="375" spans="2:17" x14ac:dyDescent="0.2">
      <c r="B375" t="s">
        <v>1060</v>
      </c>
      <c r="C375" s="69">
        <v>39</v>
      </c>
      <c r="D375" s="25" t="s">
        <v>1056</v>
      </c>
      <c r="E375" s="25">
        <v>44869</v>
      </c>
      <c r="F375" s="3" t="s">
        <v>891</v>
      </c>
      <c r="G375" s="69">
        <v>14.898099999999999</v>
      </c>
      <c r="H375" s="69">
        <v>39.450000000000003</v>
      </c>
      <c r="I375" s="69">
        <v>44.234400000000001</v>
      </c>
      <c r="J375" s="69">
        <v>0.26544200000000001</v>
      </c>
      <c r="K375" s="69">
        <v>3.1466000000000001E-2</v>
      </c>
      <c r="L375" s="69">
        <v>0.21229700000000001</v>
      </c>
      <c r="M375" s="69">
        <v>2.2204999999999999E-2</v>
      </c>
      <c r="N375" s="69">
        <v>3.4227E-2</v>
      </c>
      <c r="O375" s="69">
        <v>0.23286100000000001</v>
      </c>
      <c r="P375" s="69">
        <v>99.380899999999997</v>
      </c>
      <c r="Q375" s="69">
        <v>84.110644085397013</v>
      </c>
    </row>
    <row r="376" spans="2:17" x14ac:dyDescent="0.2">
      <c r="B376" t="s">
        <v>1060</v>
      </c>
      <c r="C376" s="69">
        <v>39</v>
      </c>
      <c r="D376" s="25" t="s">
        <v>1056</v>
      </c>
      <c r="E376" s="25">
        <v>44869</v>
      </c>
      <c r="F376" s="3" t="s">
        <v>891</v>
      </c>
      <c r="G376" s="69">
        <v>14.2613</v>
      </c>
      <c r="H376" s="69">
        <v>39.744</v>
      </c>
      <c r="I376" s="69">
        <v>44.718699999999998</v>
      </c>
      <c r="J376" s="69">
        <v>0.25111299999999998</v>
      </c>
      <c r="K376" s="69">
        <v>4.4976000000000002E-2</v>
      </c>
      <c r="L376" s="69">
        <v>0.181758</v>
      </c>
      <c r="M376" s="69">
        <v>2.206E-2</v>
      </c>
      <c r="N376" s="69">
        <v>3.8301000000000002E-2</v>
      </c>
      <c r="O376" s="69">
        <v>0.28190900000000002</v>
      </c>
      <c r="P376" s="69">
        <v>99.5441</v>
      </c>
      <c r="Q376" s="69">
        <v>84.826510428590382</v>
      </c>
    </row>
    <row r="377" spans="2:17" x14ac:dyDescent="0.2">
      <c r="B377" t="s">
        <v>1060</v>
      </c>
      <c r="C377" s="69">
        <v>39</v>
      </c>
      <c r="D377" s="25" t="s">
        <v>1056</v>
      </c>
      <c r="E377" s="25">
        <v>44869</v>
      </c>
      <c r="F377" s="3" t="s">
        <v>891</v>
      </c>
      <c r="G377" s="69">
        <v>14.0412</v>
      </c>
      <c r="H377" s="69">
        <v>39.539900000000003</v>
      </c>
      <c r="I377" s="69">
        <v>44.918500000000002</v>
      </c>
      <c r="J377" s="69">
        <v>0.25128800000000001</v>
      </c>
      <c r="K377" s="69">
        <v>5.2782000000000003E-2</v>
      </c>
      <c r="L377" s="69">
        <v>0.17446700000000001</v>
      </c>
      <c r="M377" s="69">
        <v>2.4827999999999999E-2</v>
      </c>
      <c r="N377" s="69">
        <v>4.9015999999999997E-2</v>
      </c>
      <c r="O377" s="69">
        <v>0.30174600000000001</v>
      </c>
      <c r="P377" s="69">
        <v>99.353700000000003</v>
      </c>
      <c r="Q377" s="69">
        <v>85.082296660936265</v>
      </c>
    </row>
    <row r="378" spans="2:17" x14ac:dyDescent="0.2">
      <c r="B378" t="s">
        <v>1061</v>
      </c>
      <c r="C378" s="69">
        <v>39</v>
      </c>
      <c r="D378" s="25" t="s">
        <v>1056</v>
      </c>
      <c r="E378" s="25">
        <v>44869</v>
      </c>
      <c r="F378" s="3" t="s">
        <v>891</v>
      </c>
      <c r="G378" s="69">
        <v>16.257999999999999</v>
      </c>
      <c r="H378" s="69">
        <v>39.286700000000003</v>
      </c>
      <c r="I378" s="69">
        <v>43.5608</v>
      </c>
      <c r="J378" s="69">
        <v>0.30455300000000002</v>
      </c>
      <c r="K378" s="69">
        <v>2.2305999999999999E-2</v>
      </c>
      <c r="L378" s="69">
        <v>0.25433699999999998</v>
      </c>
      <c r="M378" s="69">
        <v>3.9788999999999998E-2</v>
      </c>
      <c r="N378" s="69">
        <v>3.2188000000000001E-2</v>
      </c>
      <c r="O378" s="69">
        <v>0.17145099999999999</v>
      </c>
      <c r="P378" s="69">
        <v>99.93</v>
      </c>
      <c r="Q378" s="69">
        <v>82.689591167485062</v>
      </c>
    </row>
    <row r="379" spans="2:17" x14ac:dyDescent="0.2">
      <c r="B379" t="s">
        <v>1061</v>
      </c>
      <c r="C379" s="69">
        <v>39</v>
      </c>
      <c r="D379" s="25" t="s">
        <v>1056</v>
      </c>
      <c r="E379" s="25">
        <v>44869</v>
      </c>
      <c r="F379" s="3" t="s">
        <v>891</v>
      </c>
      <c r="G379" s="69">
        <v>15.9171</v>
      </c>
      <c r="H379" s="69">
        <v>39.5837</v>
      </c>
      <c r="I379" s="69">
        <v>44.116300000000003</v>
      </c>
      <c r="J379" s="69">
        <v>0.31539699999999998</v>
      </c>
      <c r="K379" s="69">
        <v>2.1106E-2</v>
      </c>
      <c r="L379" s="69">
        <v>0.229795</v>
      </c>
      <c r="M379" s="69">
        <v>3.4841999999999998E-2</v>
      </c>
      <c r="N379" s="69">
        <v>2.5574E-2</v>
      </c>
      <c r="O379" s="69">
        <v>0.191943</v>
      </c>
      <c r="P379" s="69">
        <v>100.43600000000001</v>
      </c>
      <c r="Q379" s="69">
        <v>83.168964663550369</v>
      </c>
    </row>
    <row r="380" spans="2:17" x14ac:dyDescent="0.2">
      <c r="B380" t="s">
        <v>1061</v>
      </c>
      <c r="C380" s="69">
        <v>39</v>
      </c>
      <c r="D380" s="25" t="s">
        <v>1056</v>
      </c>
      <c r="E380" s="25">
        <v>44869</v>
      </c>
      <c r="F380" s="3" t="s">
        <v>891</v>
      </c>
      <c r="G380" s="69">
        <v>15.823</v>
      </c>
      <c r="H380" s="69">
        <v>39.308300000000003</v>
      </c>
      <c r="I380" s="69">
        <v>43.702199999999998</v>
      </c>
      <c r="J380" s="69">
        <v>0.34401700000000002</v>
      </c>
      <c r="K380" s="69">
        <v>3.4130000000000001E-2</v>
      </c>
      <c r="L380" s="69">
        <v>0.23735999999999999</v>
      </c>
      <c r="M380" s="69">
        <v>1.9390999999999999E-2</v>
      </c>
      <c r="N380" s="69">
        <v>2.4094999999999998E-2</v>
      </c>
      <c r="O380" s="69">
        <v>0.17902799999999999</v>
      </c>
      <c r="P380" s="69">
        <v>99.671499999999995</v>
      </c>
      <c r="Q380" s="69">
        <v>83.119885526263502</v>
      </c>
    </row>
    <row r="381" spans="2:17" x14ac:dyDescent="0.2">
      <c r="B381" t="s">
        <v>1061</v>
      </c>
      <c r="C381" s="69">
        <v>39</v>
      </c>
      <c r="D381" s="25" t="s">
        <v>1056</v>
      </c>
      <c r="E381" s="25">
        <v>44869</v>
      </c>
      <c r="F381" s="3" t="s">
        <v>891</v>
      </c>
      <c r="G381" s="69">
        <v>16.36</v>
      </c>
      <c r="H381" s="69">
        <v>39.5929</v>
      </c>
      <c r="I381" s="69">
        <v>44.021599999999999</v>
      </c>
      <c r="J381" s="69">
        <v>0.374807</v>
      </c>
      <c r="K381" s="69">
        <v>1.2435999999999999E-2</v>
      </c>
      <c r="L381" s="69">
        <v>0.235656</v>
      </c>
      <c r="M381" s="69">
        <v>3.0512999999999998E-2</v>
      </c>
      <c r="N381" s="69">
        <v>2.1375999999999999E-2</v>
      </c>
      <c r="O381" s="69">
        <v>0.180231</v>
      </c>
      <c r="P381" s="69">
        <v>100.83</v>
      </c>
      <c r="Q381" s="69">
        <v>82.750623238038798</v>
      </c>
    </row>
    <row r="382" spans="2:17" x14ac:dyDescent="0.2">
      <c r="B382" t="s">
        <v>1061</v>
      </c>
      <c r="C382" s="69">
        <v>39</v>
      </c>
      <c r="D382" s="25" t="s">
        <v>1056</v>
      </c>
      <c r="E382" s="25">
        <v>44869</v>
      </c>
      <c r="F382" s="3" t="s">
        <v>891</v>
      </c>
      <c r="G382" s="69">
        <v>16.998100000000001</v>
      </c>
      <c r="H382" s="69">
        <v>39.2804</v>
      </c>
      <c r="I382" s="69">
        <v>43.025599999999997</v>
      </c>
      <c r="J382" s="69">
        <v>0.36751499999999998</v>
      </c>
      <c r="K382" s="69">
        <v>1.8436999999999999E-2</v>
      </c>
      <c r="L382" s="69">
        <v>0.26080399999999998</v>
      </c>
      <c r="M382" s="69">
        <v>3.5589999999999997E-2</v>
      </c>
      <c r="N382" s="69">
        <v>2.9382999999999999E-2</v>
      </c>
      <c r="O382" s="69">
        <v>0.175927</v>
      </c>
      <c r="P382" s="69">
        <v>100.19199999999999</v>
      </c>
      <c r="Q382" s="69">
        <v>81.860240130214265</v>
      </c>
    </row>
    <row r="383" spans="2:17" x14ac:dyDescent="0.2">
      <c r="B383" t="s">
        <v>1061</v>
      </c>
      <c r="C383" s="69">
        <v>39</v>
      </c>
      <c r="D383" s="25" t="s">
        <v>1056</v>
      </c>
      <c r="E383" s="25">
        <v>44869</v>
      </c>
      <c r="F383" s="3" t="s">
        <v>891</v>
      </c>
      <c r="G383" s="69">
        <v>17.501999999999999</v>
      </c>
      <c r="H383" s="69">
        <v>39.207999999999998</v>
      </c>
      <c r="I383" s="69">
        <v>42.514299999999999</v>
      </c>
      <c r="J383" s="69">
        <v>0.35163800000000001</v>
      </c>
      <c r="K383" s="69">
        <v>2.0577000000000002E-2</v>
      </c>
      <c r="L383" s="69">
        <v>0.25660899999999998</v>
      </c>
      <c r="M383" s="69">
        <v>2.0333E-2</v>
      </c>
      <c r="N383" s="69">
        <v>2.8576000000000001E-2</v>
      </c>
      <c r="O383" s="69">
        <v>0.17716100000000001</v>
      </c>
      <c r="P383" s="69">
        <v>100.07899999999999</v>
      </c>
      <c r="Q383" s="69">
        <v>81.240894843065405</v>
      </c>
    </row>
    <row r="384" spans="2:17" x14ac:dyDescent="0.2">
      <c r="B384" t="s">
        <v>1061</v>
      </c>
      <c r="C384" s="69">
        <v>39</v>
      </c>
      <c r="D384" s="25" t="s">
        <v>1056</v>
      </c>
      <c r="E384" s="25">
        <v>44869</v>
      </c>
      <c r="F384" s="3" t="s">
        <v>891</v>
      </c>
      <c r="G384" s="69">
        <v>18.121200000000002</v>
      </c>
      <c r="H384" s="69">
        <v>38.751199999999997</v>
      </c>
      <c r="I384" s="69">
        <v>41.724400000000003</v>
      </c>
      <c r="J384" s="69">
        <v>0.31221399999999999</v>
      </c>
      <c r="K384" s="69">
        <v>1.2765E-2</v>
      </c>
      <c r="L384" s="69">
        <v>0.26538899999999999</v>
      </c>
      <c r="M384" s="69">
        <v>2.7623999999999999E-2</v>
      </c>
      <c r="N384" s="69">
        <v>2.7411000000000001E-2</v>
      </c>
      <c r="O384" s="69">
        <v>0.142202</v>
      </c>
      <c r="P384" s="69">
        <v>99.384399999999999</v>
      </c>
      <c r="Q384" s="69">
        <v>80.411550721041962</v>
      </c>
    </row>
    <row r="385" spans="2:17" x14ac:dyDescent="0.2">
      <c r="B385" t="s">
        <v>1061</v>
      </c>
      <c r="C385" s="69">
        <v>39</v>
      </c>
      <c r="D385" s="25" t="s">
        <v>1056</v>
      </c>
      <c r="E385" s="25">
        <v>44869</v>
      </c>
      <c r="F385" s="3" t="s">
        <v>891</v>
      </c>
      <c r="G385" s="69">
        <v>18.556000000000001</v>
      </c>
      <c r="H385" s="69">
        <v>39.098199999999999</v>
      </c>
      <c r="I385" s="69">
        <v>41.7958</v>
      </c>
      <c r="J385" s="69">
        <v>0.27511999999999998</v>
      </c>
      <c r="K385" s="69">
        <v>5.437E-3</v>
      </c>
      <c r="L385" s="69">
        <v>0.276777</v>
      </c>
      <c r="M385" s="69">
        <v>2.8455999999999999E-2</v>
      </c>
      <c r="N385" s="69">
        <v>2.2036E-2</v>
      </c>
      <c r="O385" s="69">
        <v>0.135911</v>
      </c>
      <c r="P385" s="69">
        <v>100.194</v>
      </c>
      <c r="Q385" s="69">
        <v>80.062681802556071</v>
      </c>
    </row>
    <row r="386" spans="2:17" x14ac:dyDescent="0.2">
      <c r="B386" t="s">
        <v>1061</v>
      </c>
      <c r="C386" s="69">
        <v>39</v>
      </c>
      <c r="D386" s="25" t="s">
        <v>1056</v>
      </c>
      <c r="E386" s="25">
        <v>44869</v>
      </c>
      <c r="F386" s="3" t="s">
        <v>891</v>
      </c>
      <c r="G386" s="69">
        <v>18.879799999999999</v>
      </c>
      <c r="H386" s="69">
        <v>38.918500000000002</v>
      </c>
      <c r="I386" s="69">
        <v>41.471600000000002</v>
      </c>
      <c r="J386" s="69">
        <v>0.26560099999999998</v>
      </c>
      <c r="K386" s="69">
        <v>-5.2999999999999998E-4</v>
      </c>
      <c r="L386" s="69">
        <v>0.27584199999999998</v>
      </c>
      <c r="M386" s="69">
        <v>3.5411999999999999E-2</v>
      </c>
      <c r="N386" s="69">
        <v>3.6187999999999998E-2</v>
      </c>
      <c r="O386" s="69">
        <v>0.14174600000000001</v>
      </c>
      <c r="P386" s="69">
        <v>100.024</v>
      </c>
      <c r="Q386" s="69">
        <v>79.659227633612943</v>
      </c>
    </row>
    <row r="387" spans="2:17" x14ac:dyDescent="0.2">
      <c r="B387" t="s">
        <v>1061</v>
      </c>
      <c r="C387" s="69">
        <v>39</v>
      </c>
      <c r="D387" s="25" t="s">
        <v>1056</v>
      </c>
      <c r="E387" s="25">
        <v>44869</v>
      </c>
      <c r="F387" s="3" t="s">
        <v>891</v>
      </c>
      <c r="G387" s="69">
        <v>19.004999999999999</v>
      </c>
      <c r="H387" s="69">
        <v>38.984299999999998</v>
      </c>
      <c r="I387" s="69">
        <v>41.46</v>
      </c>
      <c r="J387" s="69">
        <v>0.26617600000000002</v>
      </c>
      <c r="K387" s="69">
        <v>1.073E-2</v>
      </c>
      <c r="L387" s="69">
        <v>0.28891099999999997</v>
      </c>
      <c r="M387" s="69">
        <v>2.3998999999999999E-2</v>
      </c>
      <c r="N387" s="69">
        <v>5.8525000000000001E-2</v>
      </c>
      <c r="O387" s="69">
        <v>0.14000599999999999</v>
      </c>
      <c r="P387" s="69">
        <v>100.238</v>
      </c>
      <c r="Q387" s="69">
        <v>79.547360552224433</v>
      </c>
    </row>
    <row r="388" spans="2:17" x14ac:dyDescent="0.2">
      <c r="B388" t="s">
        <v>1062</v>
      </c>
      <c r="C388" s="69">
        <v>40</v>
      </c>
      <c r="D388" s="42" t="s">
        <v>1063</v>
      </c>
      <c r="E388" s="25">
        <v>44658</v>
      </c>
      <c r="F388" s="45" t="s">
        <v>98</v>
      </c>
      <c r="G388" s="69">
        <v>18.4739</v>
      </c>
      <c r="H388" s="69">
        <v>38.566400000000002</v>
      </c>
      <c r="I388" s="69">
        <v>41.588000000000001</v>
      </c>
      <c r="J388" s="69">
        <v>0.23766599999999999</v>
      </c>
      <c r="K388" s="69">
        <v>1.5793999999999999E-2</v>
      </c>
      <c r="L388" s="69">
        <v>0.24923000000000001</v>
      </c>
      <c r="M388" s="69">
        <v>2.4212999999999998E-2</v>
      </c>
      <c r="N388" s="69">
        <v>2.9052999999999999E-2</v>
      </c>
      <c r="O388" s="69">
        <v>0.157442</v>
      </c>
      <c r="P388" s="69">
        <v>99.341700000000003</v>
      </c>
      <c r="Q388" s="69">
        <f t="shared" ref="Q388:Q427" si="17">100*((I388/40.3)/(I388/40.3+(G388/71.85)))</f>
        <v>80.054145265553629</v>
      </c>
    </row>
    <row r="389" spans="2:17" x14ac:dyDescent="0.2">
      <c r="B389" t="s">
        <v>1064</v>
      </c>
      <c r="C389" s="69">
        <v>40</v>
      </c>
      <c r="D389" s="42" t="s">
        <v>1063</v>
      </c>
      <c r="E389" s="25">
        <v>44658</v>
      </c>
      <c r="F389" s="45" t="s">
        <v>98</v>
      </c>
      <c r="G389" s="69">
        <v>17.0929</v>
      </c>
      <c r="H389" s="69">
        <v>38.844499999999996</v>
      </c>
      <c r="I389" s="69">
        <v>42.479599999999998</v>
      </c>
      <c r="J389" s="69">
        <v>0.24931</v>
      </c>
      <c r="K389" s="69">
        <v>9.3430000000000006E-3</v>
      </c>
      <c r="L389" s="69">
        <v>0.26455899999999999</v>
      </c>
      <c r="M389" s="69">
        <v>4.2876999999999998E-2</v>
      </c>
      <c r="N389" s="69">
        <v>3.0609000000000001E-2</v>
      </c>
      <c r="O389" s="69">
        <v>0.16370599999999999</v>
      </c>
      <c r="P389" s="69">
        <v>99.177300000000002</v>
      </c>
      <c r="Q389" s="69">
        <f t="shared" si="17"/>
        <v>81.586653470669503</v>
      </c>
    </row>
    <row r="390" spans="2:17" x14ac:dyDescent="0.2">
      <c r="B390" t="s">
        <v>1065</v>
      </c>
      <c r="C390" s="69">
        <v>40</v>
      </c>
      <c r="D390" s="42" t="s">
        <v>1063</v>
      </c>
      <c r="E390" s="25">
        <v>44658</v>
      </c>
      <c r="F390" s="45" t="s">
        <v>98</v>
      </c>
      <c r="G390" s="69">
        <v>15.3413</v>
      </c>
      <c r="H390" s="69">
        <v>39.236199999999997</v>
      </c>
      <c r="I390" s="69">
        <v>43.889899999999997</v>
      </c>
      <c r="J390" s="69">
        <v>0.30753200000000003</v>
      </c>
      <c r="K390" s="69">
        <v>1.5651000000000002E-2</v>
      </c>
      <c r="L390" s="69">
        <v>0.22128600000000001</v>
      </c>
      <c r="M390" s="69">
        <v>1.7902000000000001E-2</v>
      </c>
      <c r="N390" s="69">
        <v>2.0178999999999999E-2</v>
      </c>
      <c r="O390" s="69">
        <v>0.19583</v>
      </c>
      <c r="P390" s="69">
        <v>99.245800000000003</v>
      </c>
      <c r="Q390" s="69">
        <f t="shared" si="17"/>
        <v>83.608260837542787</v>
      </c>
    </row>
    <row r="391" spans="2:17" x14ac:dyDescent="0.2">
      <c r="B391" t="s">
        <v>1066</v>
      </c>
      <c r="C391" s="69">
        <v>40</v>
      </c>
      <c r="D391" s="42" t="s">
        <v>1063</v>
      </c>
      <c r="E391" s="25">
        <v>44658</v>
      </c>
      <c r="F391" s="45" t="s">
        <v>98</v>
      </c>
      <c r="G391" s="69">
        <v>15.2104</v>
      </c>
      <c r="H391" s="69">
        <v>39.672199999999997</v>
      </c>
      <c r="I391" s="69">
        <v>43.730600000000003</v>
      </c>
      <c r="J391" s="69">
        <v>0.31969599999999998</v>
      </c>
      <c r="K391" s="69">
        <v>2.6492999999999999E-2</v>
      </c>
      <c r="L391" s="69">
        <v>0.20011100000000001</v>
      </c>
      <c r="M391" s="69">
        <v>3.9245000000000002E-2</v>
      </c>
      <c r="N391" s="69">
        <v>2.9371999999999999E-2</v>
      </c>
      <c r="O391" s="69">
        <v>0.16370499999999999</v>
      </c>
      <c r="P391" s="69">
        <v>99.391800000000003</v>
      </c>
      <c r="Q391" s="69">
        <f t="shared" si="17"/>
        <v>83.675754740371431</v>
      </c>
    </row>
    <row r="392" spans="2:17" x14ac:dyDescent="0.2">
      <c r="B392" t="s">
        <v>1067</v>
      </c>
      <c r="C392" s="69">
        <v>40</v>
      </c>
      <c r="D392" s="42" t="s">
        <v>1063</v>
      </c>
      <c r="E392" s="25">
        <v>44658</v>
      </c>
      <c r="F392" s="45" t="s">
        <v>98</v>
      </c>
      <c r="G392" s="69">
        <v>17.790199999999999</v>
      </c>
      <c r="H392" s="69">
        <v>39.188600000000001</v>
      </c>
      <c r="I392" s="69">
        <v>41.671599999999998</v>
      </c>
      <c r="J392" s="69">
        <v>0.26167400000000002</v>
      </c>
      <c r="K392" s="69">
        <v>2.176E-3</v>
      </c>
      <c r="L392" s="69">
        <v>0.241616</v>
      </c>
      <c r="M392" s="69">
        <v>2.8003E-2</v>
      </c>
      <c r="N392" s="69">
        <v>2.5312000000000001E-2</v>
      </c>
      <c r="O392" s="69">
        <v>0.16040499999999999</v>
      </c>
      <c r="P392" s="69">
        <v>99.369500000000002</v>
      </c>
      <c r="Q392" s="69">
        <f t="shared" si="17"/>
        <v>80.680800508423289</v>
      </c>
    </row>
    <row r="393" spans="2:17" x14ac:dyDescent="0.2">
      <c r="B393" t="s">
        <v>1068</v>
      </c>
      <c r="C393" s="69">
        <v>40</v>
      </c>
      <c r="D393" s="42" t="s">
        <v>1063</v>
      </c>
      <c r="E393" s="25">
        <v>44658</v>
      </c>
      <c r="F393" s="45" t="s">
        <v>98</v>
      </c>
      <c r="G393" s="69">
        <v>13.7355</v>
      </c>
      <c r="H393" s="69">
        <v>39.592100000000002</v>
      </c>
      <c r="I393" s="69">
        <v>45.473399999999998</v>
      </c>
      <c r="J393" s="69">
        <v>0.230822</v>
      </c>
      <c r="K393" s="69">
        <v>5.0879000000000001E-2</v>
      </c>
      <c r="L393" s="69">
        <v>0.196157</v>
      </c>
      <c r="M393" s="69">
        <v>1.2709E-2</v>
      </c>
      <c r="N393" s="69">
        <v>2.2509000000000001E-2</v>
      </c>
      <c r="O393" s="69">
        <v>0.301923</v>
      </c>
      <c r="P393" s="69">
        <v>99.615899999999996</v>
      </c>
      <c r="Q393" s="69">
        <f t="shared" si="17"/>
        <v>85.512457947206528</v>
      </c>
    </row>
    <row r="394" spans="2:17" x14ac:dyDescent="0.2">
      <c r="B394" t="s">
        <v>1069</v>
      </c>
      <c r="C394" s="69">
        <v>40</v>
      </c>
      <c r="D394" s="42" t="s">
        <v>1063</v>
      </c>
      <c r="E394" s="25">
        <v>44658</v>
      </c>
      <c r="F394" s="45" t="s">
        <v>98</v>
      </c>
      <c r="G394" s="69">
        <v>15.207800000000001</v>
      </c>
      <c r="H394" s="69">
        <v>39.189100000000003</v>
      </c>
      <c r="I394" s="69">
        <v>43.930399999999999</v>
      </c>
      <c r="J394" s="69">
        <v>0.29807899999999998</v>
      </c>
      <c r="K394" s="69">
        <v>5.0196999999999999E-2</v>
      </c>
      <c r="L394" s="69">
        <v>0.21810199999999999</v>
      </c>
      <c r="M394" s="69">
        <v>2.2020000000000001E-2</v>
      </c>
      <c r="N394" s="69">
        <v>2.7109999999999999E-2</v>
      </c>
      <c r="O394" s="69">
        <v>0.19382099999999999</v>
      </c>
      <c r="P394" s="69">
        <v>99.136600000000001</v>
      </c>
      <c r="Q394" s="69">
        <f t="shared" si="17"/>
        <v>83.740253208152637</v>
      </c>
    </row>
    <row r="395" spans="2:17" x14ac:dyDescent="0.2">
      <c r="B395" t="s">
        <v>1070</v>
      </c>
      <c r="C395" s="69">
        <v>40</v>
      </c>
      <c r="D395" s="42" t="s">
        <v>1063</v>
      </c>
      <c r="E395" s="25">
        <v>44658</v>
      </c>
      <c r="F395" s="45" t="s">
        <v>98</v>
      </c>
      <c r="G395" s="69">
        <v>17.3124</v>
      </c>
      <c r="H395" s="69">
        <v>38.915999999999997</v>
      </c>
      <c r="I395" s="69">
        <v>42.2136</v>
      </c>
      <c r="J395" s="69">
        <v>0.26512200000000002</v>
      </c>
      <c r="K395" s="69">
        <v>2.0197E-2</v>
      </c>
      <c r="L395" s="69">
        <v>0.24539900000000001</v>
      </c>
      <c r="M395" s="69">
        <v>2.4081000000000002E-2</v>
      </c>
      <c r="N395" s="69">
        <v>2.0858999999999999E-2</v>
      </c>
      <c r="O395" s="69">
        <v>0.18302399999999999</v>
      </c>
      <c r="P395" s="69">
        <v>99.200599999999994</v>
      </c>
      <c r="Q395" s="69">
        <f t="shared" si="17"/>
        <v>81.29887626918358</v>
      </c>
    </row>
    <row r="396" spans="2:17" x14ac:dyDescent="0.2">
      <c r="B396" t="s">
        <v>1071</v>
      </c>
      <c r="C396" s="69">
        <v>40</v>
      </c>
      <c r="D396" s="42" t="s">
        <v>1063</v>
      </c>
      <c r="E396" s="25">
        <v>44658</v>
      </c>
      <c r="F396" s="45" t="s">
        <v>98</v>
      </c>
      <c r="G396" s="69">
        <v>17.015699999999999</v>
      </c>
      <c r="H396" s="69">
        <v>39.106499999999997</v>
      </c>
      <c r="I396" s="69">
        <v>42.576300000000003</v>
      </c>
      <c r="J396" s="69">
        <v>0.26424399999999998</v>
      </c>
      <c r="K396" s="69">
        <v>1.0970000000000001E-2</v>
      </c>
      <c r="L396" s="69">
        <v>0.26046599999999998</v>
      </c>
      <c r="M396" s="69">
        <v>2.0927999999999999E-2</v>
      </c>
      <c r="N396" s="69">
        <v>1.6412E-2</v>
      </c>
      <c r="O396" s="69">
        <v>0.17246</v>
      </c>
      <c r="P396" s="69">
        <v>99.443899999999999</v>
      </c>
      <c r="Q396" s="69">
        <f t="shared" si="17"/>
        <v>81.688597250606335</v>
      </c>
    </row>
    <row r="397" spans="2:17" x14ac:dyDescent="0.2">
      <c r="B397" t="s">
        <v>1072</v>
      </c>
      <c r="C397" s="69">
        <v>40</v>
      </c>
      <c r="D397" s="42" t="s">
        <v>1063</v>
      </c>
      <c r="E397" s="25">
        <v>44658</v>
      </c>
      <c r="F397" s="45" t="s">
        <v>98</v>
      </c>
      <c r="G397" s="69">
        <v>18.094100000000001</v>
      </c>
      <c r="H397" s="69">
        <v>38.908099999999997</v>
      </c>
      <c r="I397" s="69">
        <v>41.790900000000001</v>
      </c>
      <c r="J397" s="69">
        <v>0.27064700000000003</v>
      </c>
      <c r="K397" s="69">
        <v>5.7860000000000003E-3</v>
      </c>
      <c r="L397" s="69">
        <v>0.26771</v>
      </c>
      <c r="M397" s="69">
        <v>1.9179000000000002E-2</v>
      </c>
      <c r="N397" s="69">
        <v>2.7199999999999998E-2</v>
      </c>
      <c r="O397" s="69">
        <v>0.16886300000000001</v>
      </c>
      <c r="P397" s="69">
        <v>99.552499999999995</v>
      </c>
      <c r="Q397" s="69">
        <f t="shared" si="17"/>
        <v>80.460398041448073</v>
      </c>
    </row>
    <row r="398" spans="2:17" x14ac:dyDescent="0.2">
      <c r="B398" t="s">
        <v>1073</v>
      </c>
      <c r="C398" s="69">
        <v>40</v>
      </c>
      <c r="D398" s="42" t="s">
        <v>1063</v>
      </c>
      <c r="E398" s="25">
        <v>44658</v>
      </c>
      <c r="F398" s="45" t="s">
        <v>355</v>
      </c>
      <c r="G398" s="69">
        <v>20.071100000000001</v>
      </c>
      <c r="H398" s="69">
        <v>38.342100000000002</v>
      </c>
      <c r="I398" s="69">
        <v>40.032299999999999</v>
      </c>
      <c r="J398" s="69">
        <v>0.34154899999999999</v>
      </c>
      <c r="K398" s="69">
        <v>8.7399999999999999E-4</v>
      </c>
      <c r="L398" s="69">
        <v>0.32839099999999999</v>
      </c>
      <c r="M398" s="69">
        <v>4.9492000000000001E-2</v>
      </c>
      <c r="N398" s="69">
        <v>2.7385E-2</v>
      </c>
      <c r="O398" s="69">
        <v>0.118938</v>
      </c>
      <c r="P398" s="69">
        <v>99.312100000000001</v>
      </c>
      <c r="Q398" s="69">
        <f t="shared" si="17"/>
        <v>78.050895902045056</v>
      </c>
    </row>
    <row r="399" spans="2:17" x14ac:dyDescent="0.2">
      <c r="B399" t="s">
        <v>1074</v>
      </c>
      <c r="C399" s="69">
        <v>40</v>
      </c>
      <c r="D399" s="42" t="s">
        <v>1063</v>
      </c>
      <c r="E399" s="25">
        <v>44658</v>
      </c>
      <c r="F399" s="45" t="s">
        <v>355</v>
      </c>
      <c r="G399" s="69">
        <v>24.184100000000001</v>
      </c>
      <c r="H399" s="69">
        <v>37.4923</v>
      </c>
      <c r="I399" s="69">
        <v>36.316800000000001</v>
      </c>
      <c r="J399" s="69">
        <v>0.36024499999999998</v>
      </c>
      <c r="K399" s="69">
        <v>9.0539999999999995E-3</v>
      </c>
      <c r="L399" s="69">
        <v>0.49154300000000001</v>
      </c>
      <c r="M399" s="69">
        <v>4.6816000000000003E-2</v>
      </c>
      <c r="N399" s="69">
        <v>1.5814000000000002E-2</v>
      </c>
      <c r="O399" s="69">
        <v>7.6601000000000002E-2</v>
      </c>
      <c r="P399" s="69">
        <v>98.993300000000005</v>
      </c>
      <c r="Q399" s="69">
        <f t="shared" si="17"/>
        <v>72.806241280315163</v>
      </c>
    </row>
    <row r="400" spans="2:17" x14ac:dyDescent="0.2">
      <c r="B400" t="s">
        <v>1075</v>
      </c>
      <c r="C400" s="69">
        <v>40</v>
      </c>
      <c r="D400" s="42" t="s">
        <v>1063</v>
      </c>
      <c r="E400" s="25">
        <v>44658</v>
      </c>
      <c r="F400" s="45" t="s">
        <v>355</v>
      </c>
      <c r="G400" s="69">
        <v>19.143899999999999</v>
      </c>
      <c r="H400" s="69">
        <v>38.5762</v>
      </c>
      <c r="I400" s="69">
        <v>40.615900000000003</v>
      </c>
      <c r="J400" s="69">
        <v>0.34608299999999997</v>
      </c>
      <c r="K400" s="69">
        <v>6.3800000000000003E-3</v>
      </c>
      <c r="L400" s="69">
        <v>0.307585</v>
      </c>
      <c r="M400" s="69">
        <v>4.5179999999999998E-2</v>
      </c>
      <c r="N400" s="69">
        <v>1.8987E-2</v>
      </c>
      <c r="O400" s="69">
        <v>0.13868900000000001</v>
      </c>
      <c r="P400" s="69">
        <v>99.198899999999995</v>
      </c>
      <c r="Q400" s="69">
        <f t="shared" si="17"/>
        <v>79.090755780514158</v>
      </c>
    </row>
    <row r="401" spans="2:17" x14ac:dyDescent="0.2">
      <c r="B401" t="s">
        <v>1076</v>
      </c>
      <c r="C401" s="69">
        <v>40</v>
      </c>
      <c r="D401" s="42" t="s">
        <v>1063</v>
      </c>
      <c r="E401" s="25">
        <v>44658</v>
      </c>
      <c r="F401" s="45" t="s">
        <v>355</v>
      </c>
      <c r="G401" s="69">
        <v>18.255299999999998</v>
      </c>
      <c r="H401" s="69">
        <v>38.9495</v>
      </c>
      <c r="I401" s="69">
        <v>41.2121</v>
      </c>
      <c r="J401" s="69">
        <v>0.34637400000000002</v>
      </c>
      <c r="K401" s="69">
        <v>1.4754E-2</v>
      </c>
      <c r="L401" s="69">
        <v>0.29187200000000002</v>
      </c>
      <c r="M401" s="69">
        <v>6.2611E-2</v>
      </c>
      <c r="N401" s="69">
        <v>2.1117E-2</v>
      </c>
      <c r="O401" s="69">
        <v>0.15060999999999999</v>
      </c>
      <c r="P401" s="69">
        <v>99.304199999999994</v>
      </c>
      <c r="Q401" s="69">
        <f t="shared" si="17"/>
        <v>80.099194623664147</v>
      </c>
    </row>
    <row r="402" spans="2:17" x14ac:dyDescent="0.2">
      <c r="B402" t="s">
        <v>1077</v>
      </c>
      <c r="C402" s="69">
        <v>40</v>
      </c>
      <c r="D402" s="42" t="s">
        <v>1063</v>
      </c>
      <c r="E402" s="25">
        <v>44658</v>
      </c>
      <c r="F402" s="45" t="s">
        <v>355</v>
      </c>
      <c r="G402" s="69">
        <v>18.234400000000001</v>
      </c>
      <c r="H402" s="69">
        <v>39.072600000000001</v>
      </c>
      <c r="I402" s="69">
        <v>41.3078</v>
      </c>
      <c r="J402" s="69">
        <v>0.35669899999999999</v>
      </c>
      <c r="K402" s="69">
        <v>2.7550000000000001E-3</v>
      </c>
      <c r="L402" s="69">
        <v>0.30104999999999998</v>
      </c>
      <c r="M402" s="69">
        <v>5.5960000000000003E-2</v>
      </c>
      <c r="N402" s="69">
        <v>2.4230000000000002E-2</v>
      </c>
      <c r="O402" s="69">
        <v>0.14125299999999999</v>
      </c>
      <c r="P402" s="69">
        <v>99.496799999999993</v>
      </c>
      <c r="Q402" s="69">
        <f t="shared" si="17"/>
        <v>80.154369986537915</v>
      </c>
    </row>
    <row r="403" spans="2:17" x14ac:dyDescent="0.2">
      <c r="B403" t="s">
        <v>1078</v>
      </c>
      <c r="C403" s="69">
        <v>40</v>
      </c>
      <c r="D403" s="42" t="s">
        <v>1063</v>
      </c>
      <c r="E403" s="25">
        <v>44658</v>
      </c>
      <c r="F403" s="45" t="s">
        <v>355</v>
      </c>
      <c r="G403" s="69">
        <v>19.1889</v>
      </c>
      <c r="H403" s="69">
        <v>38.422199999999997</v>
      </c>
      <c r="I403" s="69">
        <v>40.737200000000001</v>
      </c>
      <c r="J403" s="69">
        <v>0.35564699999999999</v>
      </c>
      <c r="K403" s="69">
        <v>4.8659999999999997E-3</v>
      </c>
      <c r="L403" s="69">
        <v>0.31544299999999997</v>
      </c>
      <c r="M403" s="69">
        <v>6.4087000000000005E-2</v>
      </c>
      <c r="N403" s="69">
        <v>2.7615000000000001E-2</v>
      </c>
      <c r="O403" s="69">
        <v>0.129332</v>
      </c>
      <c r="P403" s="69">
        <v>99.2453</v>
      </c>
      <c r="Q403" s="69">
        <f t="shared" si="17"/>
        <v>79.101241862883754</v>
      </c>
    </row>
    <row r="404" spans="2:17" x14ac:dyDescent="0.2">
      <c r="B404" t="s">
        <v>1079</v>
      </c>
      <c r="C404" s="69">
        <v>40</v>
      </c>
      <c r="D404" s="42" t="s">
        <v>1063</v>
      </c>
      <c r="E404" s="25">
        <v>44658</v>
      </c>
      <c r="F404" s="45" t="s">
        <v>355</v>
      </c>
      <c r="G404" s="69">
        <v>19.597200000000001</v>
      </c>
      <c r="H404" s="69">
        <v>38.345500000000001</v>
      </c>
      <c r="I404" s="69">
        <v>40.030099999999997</v>
      </c>
      <c r="J404" s="69">
        <v>0.36456499999999997</v>
      </c>
      <c r="K404" s="69">
        <v>1.149E-2</v>
      </c>
      <c r="L404" s="69">
        <v>0.34856599999999999</v>
      </c>
      <c r="M404" s="69">
        <v>7.8358999999999998E-2</v>
      </c>
      <c r="N404" s="69">
        <v>3.4242000000000002E-2</v>
      </c>
      <c r="O404" s="69">
        <v>0.11221</v>
      </c>
      <c r="P404" s="69">
        <v>98.922200000000004</v>
      </c>
      <c r="Q404" s="69">
        <f t="shared" si="17"/>
        <v>78.45656645401516</v>
      </c>
    </row>
    <row r="405" spans="2:17" x14ac:dyDescent="0.2">
      <c r="B405" t="s">
        <v>1080</v>
      </c>
      <c r="C405" s="69">
        <v>40</v>
      </c>
      <c r="D405" s="42" t="s">
        <v>1063</v>
      </c>
      <c r="E405" s="25">
        <v>44658</v>
      </c>
      <c r="F405" s="45" t="s">
        <v>355</v>
      </c>
      <c r="G405" s="69">
        <v>18.982600000000001</v>
      </c>
      <c r="H405" s="69">
        <v>38.492800000000003</v>
      </c>
      <c r="I405" s="69">
        <v>40.690100000000001</v>
      </c>
      <c r="J405" s="69">
        <v>0.35331299999999999</v>
      </c>
      <c r="K405" s="69">
        <v>5.3359999999999996E-3</v>
      </c>
      <c r="L405" s="69">
        <v>0.32103100000000001</v>
      </c>
      <c r="M405" s="69">
        <v>6.7910999999999999E-2</v>
      </c>
      <c r="N405" s="69">
        <v>2.9815000000000001E-2</v>
      </c>
      <c r="O405" s="69">
        <v>0.127496</v>
      </c>
      <c r="P405" s="69">
        <v>99.070400000000006</v>
      </c>
      <c r="Q405" s="69">
        <f t="shared" si="17"/>
        <v>79.260358491131086</v>
      </c>
    </row>
    <row r="406" spans="2:17" x14ac:dyDescent="0.2">
      <c r="B406" t="s">
        <v>1081</v>
      </c>
      <c r="C406" s="69">
        <v>40</v>
      </c>
      <c r="D406" s="42" t="s">
        <v>1063</v>
      </c>
      <c r="E406" s="25">
        <v>44658</v>
      </c>
      <c r="F406" s="45" t="s">
        <v>355</v>
      </c>
      <c r="G406" s="69">
        <v>18.901599999999998</v>
      </c>
      <c r="H406" s="69">
        <v>38.633099999999999</v>
      </c>
      <c r="I406" s="69">
        <v>40.648099999999999</v>
      </c>
      <c r="J406" s="69">
        <v>0.344582</v>
      </c>
      <c r="K406" s="69">
        <v>3.7629999999999999E-3</v>
      </c>
      <c r="L406" s="69">
        <v>0.306002</v>
      </c>
      <c r="M406" s="69">
        <v>2.8195000000000001E-2</v>
      </c>
      <c r="N406" s="69">
        <v>2.1447999999999998E-2</v>
      </c>
      <c r="O406" s="69">
        <v>0.13277900000000001</v>
      </c>
      <c r="P406" s="69">
        <v>99.019499999999994</v>
      </c>
      <c r="Q406" s="69">
        <f t="shared" si="17"/>
        <v>79.313625076491419</v>
      </c>
    </row>
    <row r="407" spans="2:17" x14ac:dyDescent="0.2">
      <c r="B407" t="s">
        <v>1082</v>
      </c>
      <c r="C407" s="69">
        <v>40</v>
      </c>
      <c r="D407" s="42" t="s">
        <v>1063</v>
      </c>
      <c r="E407" s="25">
        <v>44658</v>
      </c>
      <c r="F407" s="45" t="s">
        <v>355</v>
      </c>
      <c r="G407" s="69">
        <v>18.837700000000002</v>
      </c>
      <c r="H407" s="69">
        <v>38.625799999999998</v>
      </c>
      <c r="I407" s="69">
        <v>40.945</v>
      </c>
      <c r="J407" s="69">
        <v>0.34548600000000002</v>
      </c>
      <c r="K407" s="69">
        <v>3.839E-3</v>
      </c>
      <c r="L407" s="69">
        <v>0.30057800000000001</v>
      </c>
      <c r="M407" s="69">
        <v>3.1604E-2</v>
      </c>
      <c r="N407" s="69">
        <v>2.3466999999999998E-2</v>
      </c>
      <c r="O407" s="69">
        <v>0.132408</v>
      </c>
      <c r="P407" s="69">
        <v>99.245900000000006</v>
      </c>
      <c r="Q407" s="69">
        <f t="shared" si="17"/>
        <v>79.488043682303612</v>
      </c>
    </row>
    <row r="408" spans="2:17" x14ac:dyDescent="0.2">
      <c r="B408" t="s">
        <v>1083</v>
      </c>
      <c r="C408" s="69">
        <v>44</v>
      </c>
      <c r="D408" s="42" t="s">
        <v>1084</v>
      </c>
      <c r="E408" s="25">
        <v>44663</v>
      </c>
      <c r="F408" s="45" t="s">
        <v>98</v>
      </c>
      <c r="G408" s="69">
        <v>16.366599999999998</v>
      </c>
      <c r="H408" s="69">
        <v>39.323599999999999</v>
      </c>
      <c r="I408" s="69">
        <v>43.523899999999998</v>
      </c>
      <c r="J408" s="69">
        <v>0.34619100000000003</v>
      </c>
      <c r="K408" s="69">
        <v>2.2016999999999998E-2</v>
      </c>
      <c r="L408" s="69">
        <v>0.257745</v>
      </c>
      <c r="M408" s="69">
        <v>3.1132E-2</v>
      </c>
      <c r="N408" s="69">
        <v>1.0681E-2</v>
      </c>
      <c r="O408" s="69">
        <v>0.19358600000000001</v>
      </c>
      <c r="P408" s="69">
        <v>100.07599999999999</v>
      </c>
      <c r="Q408" s="69">
        <f t="shared" si="17"/>
        <v>82.582130872751179</v>
      </c>
    </row>
    <row r="409" spans="2:17" x14ac:dyDescent="0.2">
      <c r="B409" t="s">
        <v>1085</v>
      </c>
      <c r="C409" s="69">
        <v>44</v>
      </c>
      <c r="D409" s="42" t="s">
        <v>1084</v>
      </c>
      <c r="E409" s="25">
        <v>44663</v>
      </c>
      <c r="F409" s="45" t="s">
        <v>98</v>
      </c>
      <c r="G409" s="69">
        <v>17.184999999999999</v>
      </c>
      <c r="H409" s="69">
        <v>39.146299999999997</v>
      </c>
      <c r="I409" s="69">
        <v>42.879100000000001</v>
      </c>
      <c r="J409" s="69">
        <v>0.33482000000000001</v>
      </c>
      <c r="K409" s="69">
        <v>1.4555E-2</v>
      </c>
      <c r="L409" s="69">
        <v>0.257828</v>
      </c>
      <c r="M409" s="69">
        <v>2.5638000000000001E-2</v>
      </c>
      <c r="N409" s="69">
        <v>1.4536E-2</v>
      </c>
      <c r="O409" s="69">
        <v>0.17038900000000001</v>
      </c>
      <c r="P409" s="69">
        <v>100.02800000000001</v>
      </c>
      <c r="Q409" s="69">
        <f t="shared" si="17"/>
        <v>81.646471534612985</v>
      </c>
    </row>
    <row r="410" spans="2:17" x14ac:dyDescent="0.2">
      <c r="B410" t="s">
        <v>1086</v>
      </c>
      <c r="C410" s="69">
        <v>44</v>
      </c>
      <c r="D410" s="42" t="s">
        <v>1084</v>
      </c>
      <c r="E410" s="25">
        <v>44663</v>
      </c>
      <c r="F410" s="45" t="s">
        <v>98</v>
      </c>
      <c r="G410" s="69">
        <v>19.3172</v>
      </c>
      <c r="H410" s="69">
        <v>38.8063</v>
      </c>
      <c r="I410" s="69">
        <v>40.7288</v>
      </c>
      <c r="J410" s="69">
        <v>0.34381200000000001</v>
      </c>
      <c r="K410" s="69">
        <v>1.3226999999999999E-2</v>
      </c>
      <c r="L410" s="69">
        <v>0.29936000000000001</v>
      </c>
      <c r="M410" s="69">
        <v>4.9979999999999997E-2</v>
      </c>
      <c r="N410" s="69">
        <v>2.0281E-2</v>
      </c>
      <c r="O410" s="69">
        <v>8.6588999999999999E-2</v>
      </c>
      <c r="P410" s="69">
        <v>99.665499999999994</v>
      </c>
      <c r="Q410" s="69">
        <f t="shared" si="17"/>
        <v>78.987443542344622</v>
      </c>
    </row>
    <row r="411" spans="2:17" x14ac:dyDescent="0.2">
      <c r="B411" t="s">
        <v>1087</v>
      </c>
      <c r="C411" s="69">
        <v>44</v>
      </c>
      <c r="D411" s="42" t="s">
        <v>1084</v>
      </c>
      <c r="E411" s="25">
        <v>44663</v>
      </c>
      <c r="F411" s="45" t="s">
        <v>98</v>
      </c>
      <c r="G411" s="69">
        <v>18.720700000000001</v>
      </c>
      <c r="H411" s="69">
        <v>38.741700000000002</v>
      </c>
      <c r="I411" s="69">
        <v>41.357199999999999</v>
      </c>
      <c r="J411" s="69">
        <v>0.290713</v>
      </c>
      <c r="K411" s="69">
        <v>5.398E-3</v>
      </c>
      <c r="L411" s="69">
        <v>0.36131999999999997</v>
      </c>
      <c r="M411" s="69">
        <v>4.5065000000000001E-2</v>
      </c>
      <c r="N411" s="69">
        <v>2.5571E-2</v>
      </c>
      <c r="O411" s="69">
        <v>8.4251999999999994E-2</v>
      </c>
      <c r="P411" s="69">
        <v>99.631900000000002</v>
      </c>
      <c r="Q411" s="69">
        <f t="shared" si="17"/>
        <v>79.751677248045311</v>
      </c>
    </row>
    <row r="412" spans="2:17" x14ac:dyDescent="0.2">
      <c r="B412" t="s">
        <v>1088</v>
      </c>
      <c r="C412" s="69">
        <v>44</v>
      </c>
      <c r="D412" s="42" t="s">
        <v>1084</v>
      </c>
      <c r="E412" s="25">
        <v>44663</v>
      </c>
      <c r="F412" s="45" t="s">
        <v>98</v>
      </c>
      <c r="G412" s="69">
        <v>15.1891</v>
      </c>
      <c r="H412" s="69">
        <v>39.430700000000002</v>
      </c>
      <c r="I412" s="69">
        <v>44.3185</v>
      </c>
      <c r="J412" s="69">
        <v>0.27757700000000002</v>
      </c>
      <c r="K412" s="69">
        <v>4.3293999999999999E-2</v>
      </c>
      <c r="L412" s="69">
        <v>0.20760100000000001</v>
      </c>
      <c r="M412" s="69">
        <v>2.1649999999999999E-2</v>
      </c>
      <c r="N412" s="69">
        <v>2.4006E-2</v>
      </c>
      <c r="O412" s="69">
        <v>0.212647</v>
      </c>
      <c r="P412" s="69">
        <v>99.724999999999994</v>
      </c>
      <c r="Q412" s="69">
        <f t="shared" si="17"/>
        <v>83.876305682463737</v>
      </c>
    </row>
    <row r="413" spans="2:17" x14ac:dyDescent="0.2">
      <c r="B413" t="s">
        <v>1089</v>
      </c>
      <c r="C413" s="69">
        <v>44</v>
      </c>
      <c r="D413" s="42" t="s">
        <v>1084</v>
      </c>
      <c r="E413" s="25">
        <v>44663</v>
      </c>
      <c r="F413" s="45" t="s">
        <v>98</v>
      </c>
      <c r="G413" s="69">
        <v>18.3569</v>
      </c>
      <c r="H413" s="69">
        <v>38.871400000000001</v>
      </c>
      <c r="I413" s="69">
        <v>41.811500000000002</v>
      </c>
      <c r="J413" s="69">
        <v>0.27133699999999999</v>
      </c>
      <c r="K413" s="69">
        <v>1.1155E-2</v>
      </c>
      <c r="L413" s="69">
        <v>0.25151899999999999</v>
      </c>
      <c r="M413" s="69">
        <v>3.7664000000000003E-2</v>
      </c>
      <c r="N413" s="69">
        <v>2.8837000000000002E-2</v>
      </c>
      <c r="O413" s="69">
        <v>0.14710799999999999</v>
      </c>
      <c r="P413" s="69">
        <v>99.787300000000002</v>
      </c>
      <c r="Q413" s="69">
        <f t="shared" si="17"/>
        <v>80.240516690315133</v>
      </c>
    </row>
    <row r="414" spans="2:17" x14ac:dyDescent="0.2">
      <c r="B414" t="s">
        <v>1090</v>
      </c>
      <c r="C414" s="69">
        <v>44</v>
      </c>
      <c r="D414" s="42" t="s">
        <v>1084</v>
      </c>
      <c r="E414" s="25">
        <v>44663</v>
      </c>
      <c r="F414" s="45" t="s">
        <v>98</v>
      </c>
      <c r="G414" s="69">
        <v>18.365500000000001</v>
      </c>
      <c r="H414" s="69">
        <v>38.842799999999997</v>
      </c>
      <c r="I414" s="69">
        <v>41.732399999999998</v>
      </c>
      <c r="J414" s="69">
        <v>0.30296600000000001</v>
      </c>
      <c r="K414" s="69">
        <v>1.0008E-2</v>
      </c>
      <c r="L414" s="69">
        <v>0.243813</v>
      </c>
      <c r="M414" s="69">
        <v>2.5447000000000001E-2</v>
      </c>
      <c r="N414" s="69">
        <v>1.9890000000000001E-2</v>
      </c>
      <c r="O414" s="69">
        <v>0.175507</v>
      </c>
      <c r="P414" s="69">
        <v>99.718299999999999</v>
      </c>
      <c r="Q414" s="69">
        <f t="shared" si="17"/>
        <v>80.203040248789847</v>
      </c>
    </row>
    <row r="415" spans="2:17" x14ac:dyDescent="0.2">
      <c r="B415" t="s">
        <v>1091</v>
      </c>
      <c r="C415" s="69">
        <v>44</v>
      </c>
      <c r="D415" s="42" t="s">
        <v>1084</v>
      </c>
      <c r="E415" s="25">
        <v>44663</v>
      </c>
      <c r="F415" s="45" t="s">
        <v>98</v>
      </c>
      <c r="G415" s="69">
        <v>15.114699999999999</v>
      </c>
      <c r="H415" s="69">
        <v>39.333300000000001</v>
      </c>
      <c r="I415" s="69">
        <v>44.2134</v>
      </c>
      <c r="J415" s="69">
        <v>0.271287</v>
      </c>
      <c r="K415" s="69">
        <v>3.6018000000000001E-2</v>
      </c>
      <c r="L415" s="69">
        <v>0.196995</v>
      </c>
      <c r="M415" s="69">
        <v>2.2109E-2</v>
      </c>
      <c r="N415" s="69">
        <v>2.5426000000000001E-2</v>
      </c>
      <c r="O415" s="69">
        <v>0.237983</v>
      </c>
      <c r="P415" s="69">
        <v>99.4512</v>
      </c>
      <c r="Q415" s="69">
        <f t="shared" si="17"/>
        <v>83.910572966446253</v>
      </c>
    </row>
    <row r="416" spans="2:17" x14ac:dyDescent="0.2">
      <c r="B416" t="s">
        <v>1092</v>
      </c>
      <c r="C416" s="69">
        <v>44</v>
      </c>
      <c r="D416" s="42" t="s">
        <v>1084</v>
      </c>
      <c r="E416" s="25">
        <v>44663</v>
      </c>
      <c r="F416" s="45" t="s">
        <v>98</v>
      </c>
      <c r="G416" s="69">
        <v>17.188099999999999</v>
      </c>
      <c r="H416" s="69">
        <v>38.992800000000003</v>
      </c>
      <c r="I416" s="69">
        <v>42.6995</v>
      </c>
      <c r="J416" s="69">
        <v>0.25868999999999998</v>
      </c>
      <c r="K416" s="69">
        <v>5.7920000000000003E-3</v>
      </c>
      <c r="L416" s="69">
        <v>0.236041</v>
      </c>
      <c r="M416" s="69">
        <v>3.2217000000000003E-2</v>
      </c>
      <c r="N416" s="69">
        <v>1.7878000000000002E-2</v>
      </c>
      <c r="O416" s="69">
        <v>0.17837500000000001</v>
      </c>
      <c r="P416" s="69">
        <v>99.609300000000005</v>
      </c>
      <c r="Q416" s="69">
        <f t="shared" si="17"/>
        <v>81.580780899657128</v>
      </c>
    </row>
    <row r="417" spans="2:17" x14ac:dyDescent="0.2">
      <c r="B417" t="s">
        <v>1093</v>
      </c>
      <c r="C417" s="69">
        <v>44</v>
      </c>
      <c r="D417" s="42" t="s">
        <v>1084</v>
      </c>
      <c r="E417" s="25">
        <v>44663</v>
      </c>
      <c r="F417" s="45" t="s">
        <v>98</v>
      </c>
      <c r="G417" s="69">
        <v>15.181900000000001</v>
      </c>
      <c r="H417" s="69">
        <v>39.561700000000002</v>
      </c>
      <c r="I417" s="69">
        <v>44.345599999999997</v>
      </c>
      <c r="J417" s="69">
        <v>0.253411</v>
      </c>
      <c r="K417" s="69">
        <v>5.4052000000000003E-2</v>
      </c>
      <c r="L417" s="69">
        <v>0.196294</v>
      </c>
      <c r="M417" s="69">
        <v>2.9749999999999999E-2</v>
      </c>
      <c r="N417" s="69">
        <v>3.2559999999999999E-2</v>
      </c>
      <c r="O417" s="69">
        <v>0.25382500000000002</v>
      </c>
      <c r="P417" s="69">
        <v>99.909000000000006</v>
      </c>
      <c r="Q417" s="69">
        <f t="shared" si="17"/>
        <v>83.890979629181558</v>
      </c>
    </row>
    <row r="418" spans="2:17" x14ac:dyDescent="0.2">
      <c r="B418" t="s">
        <v>1094</v>
      </c>
      <c r="C418" s="69">
        <v>44</v>
      </c>
      <c r="D418" s="42" t="s">
        <v>1084</v>
      </c>
      <c r="E418" s="25">
        <v>44663</v>
      </c>
      <c r="F418" s="45" t="s">
        <v>355</v>
      </c>
      <c r="G418" s="69">
        <v>20.745699999999999</v>
      </c>
      <c r="H418" s="69">
        <v>38.466500000000003</v>
      </c>
      <c r="I418" s="69">
        <v>39.462800000000001</v>
      </c>
      <c r="J418" s="69">
        <v>0.438996</v>
      </c>
      <c r="K418" s="69">
        <v>-2.2000000000000001E-3</v>
      </c>
      <c r="L418" s="69">
        <v>0.358989</v>
      </c>
      <c r="M418" s="69">
        <v>9.0289999999999995E-2</v>
      </c>
      <c r="N418" s="69">
        <v>2.4673E-2</v>
      </c>
      <c r="O418" s="69">
        <v>7.9366999999999993E-2</v>
      </c>
      <c r="P418" s="69">
        <v>99.665099999999995</v>
      </c>
      <c r="Q418" s="69">
        <f t="shared" si="17"/>
        <v>77.2283205768383</v>
      </c>
    </row>
    <row r="419" spans="2:17" x14ac:dyDescent="0.2">
      <c r="B419" t="s">
        <v>1095</v>
      </c>
      <c r="C419" s="69">
        <v>44</v>
      </c>
      <c r="D419" s="42" t="s">
        <v>1084</v>
      </c>
      <c r="E419" s="25">
        <v>44663</v>
      </c>
      <c r="F419" s="45" t="s">
        <v>355</v>
      </c>
      <c r="G419" s="69">
        <v>19.149999999999999</v>
      </c>
      <c r="H419" s="69">
        <v>38.716099999999997</v>
      </c>
      <c r="I419" s="69">
        <v>41.002299999999998</v>
      </c>
      <c r="J419" s="69">
        <v>0.34416799999999997</v>
      </c>
      <c r="K419" s="69">
        <v>4.4250000000000001E-3</v>
      </c>
      <c r="L419" s="69">
        <v>0.30681799999999998</v>
      </c>
      <c r="M419" s="69">
        <v>4.1776000000000001E-2</v>
      </c>
      <c r="N419" s="69">
        <v>9.9909999999999999E-3</v>
      </c>
      <c r="O419" s="69">
        <v>0.11669300000000001</v>
      </c>
      <c r="P419" s="69">
        <v>99.692400000000006</v>
      </c>
      <c r="Q419" s="69">
        <f t="shared" si="17"/>
        <v>79.24166844911305</v>
      </c>
    </row>
    <row r="420" spans="2:17" x14ac:dyDescent="0.2">
      <c r="B420" t="s">
        <v>1096</v>
      </c>
      <c r="C420" s="69">
        <v>44</v>
      </c>
      <c r="D420" s="42" t="s">
        <v>1084</v>
      </c>
      <c r="E420" s="25">
        <v>44663</v>
      </c>
      <c r="F420" s="45" t="s">
        <v>355</v>
      </c>
      <c r="G420" s="69">
        <v>21.998899999999999</v>
      </c>
      <c r="H420" s="69">
        <v>38.165999999999997</v>
      </c>
      <c r="I420" s="69">
        <v>38.1355</v>
      </c>
      <c r="J420" s="69">
        <v>0.40994000000000003</v>
      </c>
      <c r="K420" s="69">
        <v>8.7000000000000001E-4</v>
      </c>
      <c r="L420" s="69">
        <v>0.372751</v>
      </c>
      <c r="M420" s="69">
        <v>6.1862E-2</v>
      </c>
      <c r="N420" s="69">
        <v>3.2800999999999997E-2</v>
      </c>
      <c r="O420" s="69">
        <v>6.3031000000000004E-2</v>
      </c>
      <c r="P420" s="69">
        <v>99.241699999999994</v>
      </c>
      <c r="Q420" s="69">
        <f t="shared" si="17"/>
        <v>75.554023443465752</v>
      </c>
    </row>
    <row r="421" spans="2:17" x14ac:dyDescent="0.2">
      <c r="B421" t="s">
        <v>1097</v>
      </c>
      <c r="C421" s="69">
        <v>44</v>
      </c>
      <c r="D421" s="42" t="s">
        <v>1084</v>
      </c>
      <c r="E421" s="25">
        <v>44663</v>
      </c>
      <c r="F421" s="45" t="s">
        <v>355</v>
      </c>
      <c r="G421" s="69">
        <v>19.265599999999999</v>
      </c>
      <c r="H421" s="69">
        <v>38.8596</v>
      </c>
      <c r="I421" s="69">
        <v>40.787700000000001</v>
      </c>
      <c r="J421" s="69">
        <v>0.356686</v>
      </c>
      <c r="K421" s="69">
        <v>7.9900000000000001E-4</v>
      </c>
      <c r="L421" s="69">
        <v>0.322017</v>
      </c>
      <c r="M421" s="69">
        <v>4.4568999999999998E-2</v>
      </c>
      <c r="N421" s="69">
        <v>1.6168999999999999E-2</v>
      </c>
      <c r="O421" s="69">
        <v>0.11015800000000001</v>
      </c>
      <c r="P421" s="69">
        <v>99.763199999999998</v>
      </c>
      <c r="Q421" s="69">
        <f t="shared" si="17"/>
        <v>79.055740606738752</v>
      </c>
    </row>
    <row r="422" spans="2:17" x14ac:dyDescent="0.2">
      <c r="B422" t="s">
        <v>1098</v>
      </c>
      <c r="C422" s="69">
        <v>44</v>
      </c>
      <c r="D422" s="42" t="s">
        <v>1084</v>
      </c>
      <c r="E422" s="25">
        <v>44663</v>
      </c>
      <c r="F422" s="45" t="s">
        <v>355</v>
      </c>
      <c r="G422" s="69">
        <v>15.8048</v>
      </c>
      <c r="H422" s="69">
        <v>39.189100000000003</v>
      </c>
      <c r="I422" s="69">
        <v>43.767000000000003</v>
      </c>
      <c r="J422" s="69">
        <v>0.33982499999999999</v>
      </c>
      <c r="K422" s="69">
        <v>4.3348999999999999E-2</v>
      </c>
      <c r="L422" s="69">
        <v>0.23085900000000001</v>
      </c>
      <c r="M422" s="69">
        <v>2.8792000000000002E-2</v>
      </c>
      <c r="N422" s="69">
        <v>2.1222000000000001E-2</v>
      </c>
      <c r="O422" s="69">
        <v>0.18010599999999999</v>
      </c>
      <c r="P422" s="69">
        <v>99.605099999999993</v>
      </c>
      <c r="Q422" s="69">
        <f t="shared" si="17"/>
        <v>83.157004396235308</v>
      </c>
    </row>
    <row r="423" spans="2:17" x14ac:dyDescent="0.2">
      <c r="B423" t="s">
        <v>1099</v>
      </c>
      <c r="C423" s="69">
        <v>44</v>
      </c>
      <c r="D423" s="42" t="s">
        <v>1084</v>
      </c>
      <c r="E423" s="25">
        <v>44663</v>
      </c>
      <c r="F423" s="45" t="s">
        <v>355</v>
      </c>
      <c r="G423" s="69">
        <v>17.317900000000002</v>
      </c>
      <c r="H423" s="69">
        <v>39.168700000000001</v>
      </c>
      <c r="I423" s="69">
        <v>42.439599999999999</v>
      </c>
      <c r="J423" s="69">
        <v>0.330044</v>
      </c>
      <c r="K423" s="69">
        <v>3.5247000000000001E-2</v>
      </c>
      <c r="L423" s="69">
        <v>0.26801199999999997</v>
      </c>
      <c r="M423" s="69">
        <v>4.2747E-2</v>
      </c>
      <c r="N423" s="69">
        <v>1.2215E-2</v>
      </c>
      <c r="O423" s="69">
        <v>0.15918399999999999</v>
      </c>
      <c r="P423" s="69">
        <v>99.773700000000005</v>
      </c>
      <c r="Q423" s="69">
        <f t="shared" si="17"/>
        <v>81.375106808846581</v>
      </c>
    </row>
    <row r="424" spans="2:17" x14ac:dyDescent="0.2">
      <c r="B424" t="s">
        <v>1100</v>
      </c>
      <c r="C424" s="69">
        <v>44</v>
      </c>
      <c r="D424" s="42" t="s">
        <v>1084</v>
      </c>
      <c r="E424" s="25">
        <v>44663</v>
      </c>
      <c r="F424" s="45" t="s">
        <v>355</v>
      </c>
      <c r="G424" s="69">
        <v>17.844000000000001</v>
      </c>
      <c r="H424" s="69">
        <v>38.954599999999999</v>
      </c>
      <c r="I424" s="69">
        <v>41.999400000000001</v>
      </c>
      <c r="J424" s="69">
        <v>0.33962100000000001</v>
      </c>
      <c r="K424" s="69">
        <v>1.2718E-2</v>
      </c>
      <c r="L424" s="69">
        <v>0.276061</v>
      </c>
      <c r="M424" s="69">
        <v>3.2952000000000002E-2</v>
      </c>
      <c r="N424" s="69">
        <v>1.1969E-2</v>
      </c>
      <c r="O424" s="69">
        <v>0.14935999999999999</v>
      </c>
      <c r="P424" s="69">
        <v>99.620699999999999</v>
      </c>
      <c r="Q424" s="69">
        <f t="shared" si="17"/>
        <v>80.75575476467165</v>
      </c>
    </row>
    <row r="425" spans="2:17" x14ac:dyDescent="0.2">
      <c r="B425" t="s">
        <v>1101</v>
      </c>
      <c r="C425" s="69">
        <v>44</v>
      </c>
      <c r="D425" s="42" t="s">
        <v>1084</v>
      </c>
      <c r="E425" s="25">
        <v>44663</v>
      </c>
      <c r="F425" s="45" t="s">
        <v>355</v>
      </c>
      <c r="G425" s="69">
        <v>16.499300000000002</v>
      </c>
      <c r="H425" s="69">
        <v>39.202800000000003</v>
      </c>
      <c r="I425" s="69">
        <v>42.96</v>
      </c>
      <c r="J425" s="69">
        <v>0.34564800000000001</v>
      </c>
      <c r="K425" s="69">
        <v>3.0658000000000001E-2</v>
      </c>
      <c r="L425" s="69">
        <v>0.239812</v>
      </c>
      <c r="M425" s="69">
        <v>3.1576E-2</v>
      </c>
      <c r="N425" s="69">
        <v>2.198E-2</v>
      </c>
      <c r="O425" s="69">
        <v>0.16961999999999999</v>
      </c>
      <c r="P425" s="69">
        <v>99.501400000000004</v>
      </c>
      <c r="Q425" s="69">
        <f t="shared" si="17"/>
        <v>82.276303931824202</v>
      </c>
    </row>
    <row r="426" spans="2:17" x14ac:dyDescent="0.2">
      <c r="B426" t="s">
        <v>1102</v>
      </c>
      <c r="C426" s="69">
        <v>44</v>
      </c>
      <c r="D426" s="42" t="s">
        <v>1084</v>
      </c>
      <c r="E426" s="25">
        <v>44663</v>
      </c>
      <c r="F426" s="45" t="s">
        <v>355</v>
      </c>
      <c r="G426" s="69">
        <v>17.229900000000001</v>
      </c>
      <c r="H426" s="69">
        <v>39.028199999999998</v>
      </c>
      <c r="I426" s="69">
        <v>42.357199999999999</v>
      </c>
      <c r="J426" s="69">
        <v>0.36342999999999998</v>
      </c>
      <c r="K426" s="69">
        <v>3.7113E-2</v>
      </c>
      <c r="L426" s="69">
        <v>0.27091599999999999</v>
      </c>
      <c r="M426" s="69">
        <v>5.5231000000000002E-2</v>
      </c>
      <c r="N426" s="69">
        <v>1.5651000000000002E-2</v>
      </c>
      <c r="O426" s="69">
        <v>0.14120199999999999</v>
      </c>
      <c r="P426" s="69">
        <v>99.498800000000003</v>
      </c>
      <c r="Q426" s="69">
        <f t="shared" si="17"/>
        <v>81.422815211048189</v>
      </c>
    </row>
    <row r="427" spans="2:17" x14ac:dyDescent="0.2">
      <c r="B427" t="s">
        <v>1103</v>
      </c>
      <c r="C427" s="69">
        <v>44</v>
      </c>
      <c r="D427" s="42" t="s">
        <v>1084</v>
      </c>
      <c r="E427" s="25">
        <v>44663</v>
      </c>
      <c r="F427" s="45" t="s">
        <v>355</v>
      </c>
      <c r="G427" s="69">
        <v>18.127800000000001</v>
      </c>
      <c r="H427" s="69">
        <v>38.950699999999998</v>
      </c>
      <c r="I427" s="69">
        <v>41.721200000000003</v>
      </c>
      <c r="J427" s="69">
        <v>0.328814</v>
      </c>
      <c r="K427" s="69">
        <v>3.0793999999999998E-2</v>
      </c>
      <c r="L427" s="69">
        <v>0.292101</v>
      </c>
      <c r="M427" s="69">
        <v>5.0129E-2</v>
      </c>
      <c r="N427" s="69">
        <v>1.1323E-2</v>
      </c>
      <c r="O427" s="69">
        <v>0.14712500000000001</v>
      </c>
      <c r="P427" s="69">
        <v>99.66</v>
      </c>
      <c r="Q427" s="69">
        <f t="shared" si="17"/>
        <v>80.404841394277042</v>
      </c>
    </row>
    <row r="428" spans="2:17" x14ac:dyDescent="0.2">
      <c r="B428" t="s">
        <v>1104</v>
      </c>
      <c r="C428" s="69">
        <v>51</v>
      </c>
      <c r="D428" s="25" t="s">
        <v>1105</v>
      </c>
      <c r="E428" s="25">
        <v>44869</v>
      </c>
      <c r="F428" s="3" t="s">
        <v>883</v>
      </c>
      <c r="G428" s="69">
        <v>19.544599999999999</v>
      </c>
      <c r="H428" s="69">
        <v>38.792299999999997</v>
      </c>
      <c r="I428" s="69">
        <v>40.677100000000003</v>
      </c>
      <c r="J428" s="69">
        <v>0.220081</v>
      </c>
      <c r="K428" s="69">
        <v>-3.0000000000000001E-3</v>
      </c>
      <c r="L428" s="69">
        <v>0.28668100000000002</v>
      </c>
      <c r="M428" s="69">
        <v>3.2641000000000003E-2</v>
      </c>
      <c r="N428" s="69">
        <v>3.4216999999999997E-2</v>
      </c>
      <c r="O428" s="69">
        <v>7.5911000000000006E-2</v>
      </c>
      <c r="P428" s="69">
        <v>99.660499999999999</v>
      </c>
      <c r="Q428" s="69">
        <v>78.771061571024916</v>
      </c>
    </row>
    <row r="429" spans="2:17" x14ac:dyDescent="0.2">
      <c r="B429" t="s">
        <v>1106</v>
      </c>
      <c r="C429" s="69">
        <v>51</v>
      </c>
      <c r="D429" s="25" t="s">
        <v>1105</v>
      </c>
      <c r="E429" s="25">
        <v>44869</v>
      </c>
      <c r="F429" s="3" t="s">
        <v>883</v>
      </c>
      <c r="G429" s="69">
        <v>14.7776</v>
      </c>
      <c r="H429" s="69">
        <v>39.8262</v>
      </c>
      <c r="I429" s="69">
        <v>45.181699999999999</v>
      </c>
      <c r="J429" s="69">
        <v>0.25380999999999998</v>
      </c>
      <c r="K429" s="69">
        <v>4.811E-2</v>
      </c>
      <c r="L429" s="69">
        <v>0.19924600000000001</v>
      </c>
      <c r="M429" s="69">
        <v>6.8840000000000004E-3</v>
      </c>
      <c r="N429" s="69">
        <v>2.7895E-2</v>
      </c>
      <c r="O429" s="69">
        <v>0.232317</v>
      </c>
      <c r="P429" s="69">
        <v>100.554</v>
      </c>
      <c r="Q429" s="69">
        <v>84.498473925900925</v>
      </c>
    </row>
    <row r="430" spans="2:17" x14ac:dyDescent="0.2">
      <c r="B430" t="s">
        <v>1107</v>
      </c>
      <c r="C430" s="69">
        <v>51</v>
      </c>
      <c r="D430" s="25" t="s">
        <v>1105</v>
      </c>
      <c r="E430" s="25">
        <v>44869</v>
      </c>
      <c r="F430" s="3" t="s">
        <v>883</v>
      </c>
      <c r="G430" s="69">
        <v>14.1515</v>
      </c>
      <c r="H430" s="69">
        <v>39.990900000000003</v>
      </c>
      <c r="I430" s="69">
        <v>45.707299999999996</v>
      </c>
      <c r="J430" s="69">
        <v>0.22169</v>
      </c>
      <c r="K430" s="69">
        <v>5.3869E-2</v>
      </c>
      <c r="L430" s="69">
        <v>0.18367</v>
      </c>
      <c r="M430" s="69">
        <v>1.7200000000000001E-4</v>
      </c>
      <c r="N430" s="69">
        <v>4.1431999999999997E-2</v>
      </c>
      <c r="O430" s="69">
        <v>0.29186099999999998</v>
      </c>
      <c r="P430" s="69">
        <v>100.642</v>
      </c>
      <c r="Q430" s="69">
        <v>85.203518241395471</v>
      </c>
    </row>
    <row r="431" spans="2:17" x14ac:dyDescent="0.2">
      <c r="B431" t="s">
        <v>1108</v>
      </c>
      <c r="C431" s="69">
        <v>51</v>
      </c>
      <c r="D431" s="25" t="s">
        <v>1105</v>
      </c>
      <c r="E431" s="25">
        <v>44869</v>
      </c>
      <c r="F431" s="3" t="s">
        <v>883</v>
      </c>
      <c r="G431" s="69">
        <v>21.5639</v>
      </c>
      <c r="H431" s="69">
        <v>38.335900000000002</v>
      </c>
      <c r="I431" s="69">
        <v>39.0077</v>
      </c>
      <c r="J431" s="69">
        <v>0.17127000000000001</v>
      </c>
      <c r="K431" s="69">
        <v>-5.9000000000000003E-4</v>
      </c>
      <c r="L431" s="69">
        <v>0.69744099999999998</v>
      </c>
      <c r="M431" s="69">
        <v>1.3531E-2</v>
      </c>
      <c r="N431" s="69">
        <v>7.6519999999999999E-3</v>
      </c>
      <c r="O431" s="69">
        <v>8.5513000000000006E-2</v>
      </c>
      <c r="P431" s="69">
        <v>99.882300000000001</v>
      </c>
      <c r="Q431" s="69">
        <v>76.331390291034936</v>
      </c>
    </row>
    <row r="432" spans="2:17" x14ac:dyDescent="0.2">
      <c r="B432" t="s">
        <v>1109</v>
      </c>
      <c r="C432" s="69">
        <v>51</v>
      </c>
      <c r="D432" s="25" t="s">
        <v>1105</v>
      </c>
      <c r="E432" s="25">
        <v>44869</v>
      </c>
      <c r="F432" s="3" t="s">
        <v>883</v>
      </c>
      <c r="G432" s="69">
        <v>18.924800000000001</v>
      </c>
      <c r="H432" s="69">
        <v>39.089199999999998</v>
      </c>
      <c r="I432" s="69">
        <v>41.921700000000001</v>
      </c>
      <c r="J432" s="69">
        <v>0.267708</v>
      </c>
      <c r="K432" s="69">
        <v>2.0669999999999998E-3</v>
      </c>
      <c r="L432" s="69">
        <v>0.29729</v>
      </c>
      <c r="M432" s="69">
        <v>1.9418000000000001E-2</v>
      </c>
      <c r="N432" s="69">
        <v>3.4185E-2</v>
      </c>
      <c r="O432" s="69">
        <v>0.13463</v>
      </c>
      <c r="P432" s="69">
        <v>100.691</v>
      </c>
      <c r="Q432" s="69">
        <v>79.795205140257664</v>
      </c>
    </row>
    <row r="433" spans="2:17" x14ac:dyDescent="0.2">
      <c r="B433" t="s">
        <v>1110</v>
      </c>
      <c r="C433" s="69">
        <v>51</v>
      </c>
      <c r="D433" s="25" t="s">
        <v>1105</v>
      </c>
      <c r="E433" s="25">
        <v>44869</v>
      </c>
      <c r="F433" s="3" t="s">
        <v>883</v>
      </c>
      <c r="G433" s="69">
        <v>15.0602</v>
      </c>
      <c r="H433" s="69">
        <v>39.634</v>
      </c>
      <c r="I433" s="69">
        <v>45.099299999999999</v>
      </c>
      <c r="J433" s="69">
        <v>0.27632099999999998</v>
      </c>
      <c r="K433" s="69">
        <v>4.1420999999999999E-2</v>
      </c>
      <c r="L433" s="69">
        <v>0.20438300000000001</v>
      </c>
      <c r="M433" s="69">
        <v>9.8049999999999995E-3</v>
      </c>
      <c r="N433" s="69">
        <v>3.0884000000000002E-2</v>
      </c>
      <c r="O433" s="69">
        <v>0.20913000000000001</v>
      </c>
      <c r="P433" s="69">
        <v>100.565</v>
      </c>
      <c r="Q433" s="69">
        <v>84.224483598463465</v>
      </c>
    </row>
    <row r="434" spans="2:17" x14ac:dyDescent="0.2">
      <c r="B434" t="s">
        <v>1111</v>
      </c>
      <c r="C434" s="69">
        <v>51</v>
      </c>
      <c r="D434" s="25" t="s">
        <v>1105</v>
      </c>
      <c r="E434" s="25">
        <v>44869</v>
      </c>
      <c r="F434" s="3" t="s">
        <v>883</v>
      </c>
      <c r="G434" s="69">
        <v>18.990200000000002</v>
      </c>
      <c r="H434" s="69">
        <v>39.096800000000002</v>
      </c>
      <c r="I434" s="69">
        <v>41.719900000000003</v>
      </c>
      <c r="J434" s="69">
        <v>0.206237</v>
      </c>
      <c r="K434" s="69">
        <v>2.3900000000000002E-3</v>
      </c>
      <c r="L434" s="69">
        <v>0.43444300000000002</v>
      </c>
      <c r="M434" s="69">
        <v>1.2097E-2</v>
      </c>
      <c r="N434" s="69">
        <v>3.2154000000000002E-2</v>
      </c>
      <c r="O434" s="69">
        <v>5.4181E-2</v>
      </c>
      <c r="P434" s="69">
        <v>100.548</v>
      </c>
      <c r="Q434" s="69">
        <v>79.66134128513005</v>
      </c>
    </row>
    <row r="435" spans="2:17" x14ac:dyDescent="0.2">
      <c r="B435" t="s">
        <v>1112</v>
      </c>
      <c r="C435" s="69">
        <v>51</v>
      </c>
      <c r="D435" s="25" t="s">
        <v>1105</v>
      </c>
      <c r="E435" s="25">
        <v>44869</v>
      </c>
      <c r="F435" s="3" t="s">
        <v>883</v>
      </c>
      <c r="G435" s="69">
        <v>16.386299999999999</v>
      </c>
      <c r="H435" s="69">
        <v>39.653399999999998</v>
      </c>
      <c r="I435" s="69">
        <v>44.214399999999998</v>
      </c>
      <c r="J435" s="69">
        <v>0.26962599999999998</v>
      </c>
      <c r="K435" s="69">
        <v>3.1350999999999997E-2</v>
      </c>
      <c r="L435" s="69">
        <v>0.225249</v>
      </c>
      <c r="M435" s="69">
        <v>3.3453999999999998E-2</v>
      </c>
      <c r="N435" s="69">
        <v>3.9960000000000002E-2</v>
      </c>
      <c r="O435" s="69">
        <v>0.17119999999999999</v>
      </c>
      <c r="P435" s="69">
        <v>101.02500000000001</v>
      </c>
      <c r="Q435" s="69">
        <v>82.790047735004237</v>
      </c>
    </row>
    <row r="436" spans="2:17" x14ac:dyDescent="0.2">
      <c r="B436" t="s">
        <v>1113</v>
      </c>
      <c r="C436" s="69">
        <v>51</v>
      </c>
      <c r="D436" s="25" t="s">
        <v>1105</v>
      </c>
      <c r="E436" s="25">
        <v>44869</v>
      </c>
      <c r="F436" s="3" t="s">
        <v>883</v>
      </c>
      <c r="G436" s="69">
        <v>14.762600000000001</v>
      </c>
      <c r="H436" s="69">
        <v>39.9846</v>
      </c>
      <c r="I436" s="69">
        <v>45.366100000000003</v>
      </c>
      <c r="J436" s="69">
        <v>0.28342099999999998</v>
      </c>
      <c r="K436" s="69">
        <v>3.4692000000000001E-2</v>
      </c>
      <c r="L436" s="69">
        <v>0.215557</v>
      </c>
      <c r="M436" s="69">
        <v>1.2919999999999999E-2</v>
      </c>
      <c r="N436" s="69">
        <v>3.0640000000000001E-2</v>
      </c>
      <c r="O436" s="69">
        <v>0.235876</v>
      </c>
      <c r="P436" s="69">
        <v>100.926</v>
      </c>
      <c r="Q436" s="69">
        <v>84.564994822200603</v>
      </c>
    </row>
    <row r="437" spans="2:17" x14ac:dyDescent="0.2">
      <c r="B437" t="s">
        <v>1114</v>
      </c>
      <c r="C437" s="69">
        <v>51</v>
      </c>
      <c r="D437" s="25" t="s">
        <v>1105</v>
      </c>
      <c r="E437" s="25">
        <v>44869</v>
      </c>
      <c r="F437" s="3" t="s">
        <v>883</v>
      </c>
      <c r="G437" s="69">
        <v>13.9316</v>
      </c>
      <c r="H437" s="69">
        <v>39.7241</v>
      </c>
      <c r="I437" s="69">
        <v>45.552100000000003</v>
      </c>
      <c r="J437" s="69">
        <v>0.23926800000000001</v>
      </c>
      <c r="K437" s="69">
        <v>5.4380999999999999E-2</v>
      </c>
      <c r="L437" s="69">
        <v>0.18196499999999999</v>
      </c>
      <c r="M437" s="69">
        <v>2.1045000000000001E-2</v>
      </c>
      <c r="N437" s="69">
        <v>5.8143E-2</v>
      </c>
      <c r="O437" s="69">
        <v>0.29816999999999999</v>
      </c>
      <c r="P437" s="69">
        <v>100.06100000000001</v>
      </c>
      <c r="Q437" s="69">
        <v>85.357410472579474</v>
      </c>
    </row>
    <row r="438" spans="2:17" x14ac:dyDescent="0.2">
      <c r="B438" t="s">
        <v>1115</v>
      </c>
      <c r="C438" s="69">
        <v>51</v>
      </c>
      <c r="D438" s="25" t="s">
        <v>1105</v>
      </c>
      <c r="E438" s="25">
        <v>44869</v>
      </c>
      <c r="F438" s="3" t="s">
        <v>883</v>
      </c>
      <c r="G438" s="69">
        <v>17.573699999999999</v>
      </c>
      <c r="H438" s="69">
        <v>39.370699999999999</v>
      </c>
      <c r="I438" s="69">
        <v>43.270200000000003</v>
      </c>
      <c r="J438" s="69">
        <v>0.21405299999999999</v>
      </c>
      <c r="K438" s="69">
        <v>1.3303000000000001E-2</v>
      </c>
      <c r="L438" s="69">
        <v>0.253687</v>
      </c>
      <c r="M438" s="69">
        <v>2.6523000000000001E-2</v>
      </c>
      <c r="N438" s="69">
        <v>1.6886999999999999E-2</v>
      </c>
      <c r="O438" s="69">
        <v>0.19467999999999999</v>
      </c>
      <c r="P438" s="69">
        <v>100.934</v>
      </c>
      <c r="Q438" s="69">
        <v>81.446306683914372</v>
      </c>
    </row>
    <row r="439" spans="2:17" x14ac:dyDescent="0.2">
      <c r="B439" t="s">
        <v>1116</v>
      </c>
      <c r="C439" s="69">
        <v>51</v>
      </c>
      <c r="D439" s="25" t="s">
        <v>1105</v>
      </c>
      <c r="E439" s="25">
        <v>44869</v>
      </c>
      <c r="F439" s="3" t="s">
        <v>883</v>
      </c>
      <c r="G439" s="69">
        <v>16.045100000000001</v>
      </c>
      <c r="H439" s="69">
        <v>39.903399999999998</v>
      </c>
      <c r="I439" s="69">
        <v>44.562899999999999</v>
      </c>
      <c r="J439" s="69">
        <v>0.282553</v>
      </c>
      <c r="K439" s="69">
        <v>1.9390999999999999E-2</v>
      </c>
      <c r="L439" s="69">
        <v>0.23272399999999999</v>
      </c>
      <c r="M439" s="69">
        <v>2.6811000000000001E-2</v>
      </c>
      <c r="N439" s="69">
        <v>2.5069000000000001E-2</v>
      </c>
      <c r="O439" s="69">
        <v>0.17513999999999999</v>
      </c>
      <c r="P439" s="69">
        <v>101.273</v>
      </c>
      <c r="Q439" s="69">
        <v>83.197820012951482</v>
      </c>
    </row>
    <row r="440" spans="2:17" x14ac:dyDescent="0.2">
      <c r="B440" t="s">
        <v>1117</v>
      </c>
      <c r="C440" s="69">
        <v>51</v>
      </c>
      <c r="D440" s="25" t="s">
        <v>1105</v>
      </c>
      <c r="E440" s="25">
        <v>44869</v>
      </c>
      <c r="F440" s="3" t="s">
        <v>883</v>
      </c>
      <c r="G440" s="69">
        <v>15.9503</v>
      </c>
      <c r="H440" s="69">
        <v>39.539299999999997</v>
      </c>
      <c r="I440" s="69">
        <v>44.394500000000001</v>
      </c>
      <c r="J440" s="69">
        <v>0.32055899999999998</v>
      </c>
      <c r="K440" s="69">
        <v>1.9182999999999999E-2</v>
      </c>
      <c r="L440" s="69">
        <v>0.217388</v>
      </c>
      <c r="M440" s="69">
        <v>3.6110999999999997E-2</v>
      </c>
      <c r="N440" s="69">
        <v>3.8210000000000001E-2</v>
      </c>
      <c r="O440" s="69">
        <v>0.180981</v>
      </c>
      <c r="P440" s="69">
        <v>100.697</v>
      </c>
      <c r="Q440" s="69">
        <v>83.227723364039946</v>
      </c>
    </row>
    <row r="441" spans="2:17" x14ac:dyDescent="0.2">
      <c r="B441" t="s">
        <v>1118</v>
      </c>
      <c r="C441" s="69">
        <v>51</v>
      </c>
      <c r="D441" s="25" t="s">
        <v>1105</v>
      </c>
      <c r="E441" s="25">
        <v>44869</v>
      </c>
      <c r="F441" s="3" t="s">
        <v>883</v>
      </c>
      <c r="G441" s="69">
        <v>15.446300000000001</v>
      </c>
      <c r="H441" s="69">
        <v>39.486199999999997</v>
      </c>
      <c r="I441" s="69">
        <v>44.6723</v>
      </c>
      <c r="J441" s="69">
        <v>0.27806799999999998</v>
      </c>
      <c r="K441" s="69">
        <v>2.0017E-2</v>
      </c>
      <c r="L441" s="69">
        <v>0.199687</v>
      </c>
      <c r="M441" s="69">
        <v>4.9385999999999999E-2</v>
      </c>
      <c r="N441" s="69">
        <v>4.8299000000000002E-2</v>
      </c>
      <c r="O441" s="69">
        <v>0.14580199999999999</v>
      </c>
      <c r="P441" s="69">
        <v>100.346</v>
      </c>
      <c r="Q441" s="69">
        <v>83.756216032481021</v>
      </c>
    </row>
    <row r="442" spans="2:17" x14ac:dyDescent="0.2">
      <c r="B442" t="s">
        <v>1104</v>
      </c>
      <c r="C442" s="69">
        <v>51</v>
      </c>
      <c r="D442" s="25" t="s">
        <v>1105</v>
      </c>
      <c r="E442" s="25">
        <v>44869</v>
      </c>
      <c r="F442" s="3" t="s">
        <v>890</v>
      </c>
      <c r="G442" s="69">
        <v>17.648</v>
      </c>
      <c r="H442" s="69">
        <v>38.809699999999999</v>
      </c>
      <c r="I442" s="69">
        <v>41.453699999999998</v>
      </c>
      <c r="J442" s="69">
        <v>0.35233900000000001</v>
      </c>
      <c r="K442" s="69">
        <v>1.8762000000000001E-2</v>
      </c>
      <c r="L442" s="69">
        <v>0.29683300000000001</v>
      </c>
      <c r="M442" s="69">
        <v>5.4473000000000001E-2</v>
      </c>
      <c r="N442" s="69">
        <v>4.8224000000000003E-2</v>
      </c>
      <c r="O442" s="69">
        <v>0.148701</v>
      </c>
      <c r="P442" s="69">
        <v>98.830799999999996</v>
      </c>
      <c r="Q442" s="69">
        <v>80.723868131789132</v>
      </c>
    </row>
    <row r="443" spans="2:17" x14ac:dyDescent="0.2">
      <c r="B443" t="s">
        <v>1106</v>
      </c>
      <c r="C443" s="69">
        <v>51</v>
      </c>
      <c r="D443" s="25" t="s">
        <v>1105</v>
      </c>
      <c r="E443" s="25">
        <v>44869</v>
      </c>
      <c r="F443" s="3" t="s">
        <v>890</v>
      </c>
      <c r="G443" s="69">
        <v>19.087599999999998</v>
      </c>
      <c r="H443" s="69">
        <v>38.878999999999998</v>
      </c>
      <c r="I443" s="69">
        <v>40.675199999999997</v>
      </c>
      <c r="J443" s="69">
        <v>0.34646100000000002</v>
      </c>
      <c r="K443" s="69">
        <v>1.4250000000000001E-3</v>
      </c>
      <c r="L443" s="69">
        <v>0.30745099999999997</v>
      </c>
      <c r="M443" s="69">
        <v>4.4083999999999998E-2</v>
      </c>
      <c r="N443" s="69">
        <v>4.1657E-2</v>
      </c>
      <c r="O443" s="69">
        <v>0.13075300000000001</v>
      </c>
      <c r="P443" s="69">
        <v>99.5137</v>
      </c>
      <c r="Q443" s="69">
        <v>79.16322430705263</v>
      </c>
    </row>
    <row r="444" spans="2:17" x14ac:dyDescent="0.2">
      <c r="B444" t="s">
        <v>1107</v>
      </c>
      <c r="C444" s="69">
        <v>51</v>
      </c>
      <c r="D444" s="25" t="s">
        <v>1105</v>
      </c>
      <c r="E444" s="25">
        <v>44869</v>
      </c>
      <c r="F444" s="3" t="s">
        <v>890</v>
      </c>
      <c r="G444" s="69">
        <v>22.435400000000001</v>
      </c>
      <c r="H444" s="69">
        <v>38.236400000000003</v>
      </c>
      <c r="I444" s="69">
        <v>38.169400000000003</v>
      </c>
      <c r="J444" s="69">
        <v>0.37317</v>
      </c>
      <c r="K444" s="69">
        <v>2.0497000000000001E-2</v>
      </c>
      <c r="L444" s="69">
        <v>0.44343500000000002</v>
      </c>
      <c r="M444" s="69">
        <v>7.6647000000000007E-2</v>
      </c>
      <c r="N444" s="69">
        <v>3.1142E-2</v>
      </c>
      <c r="O444" s="69">
        <v>9.1105000000000005E-2</v>
      </c>
      <c r="P444" s="69">
        <v>99.877099999999999</v>
      </c>
      <c r="Q444" s="69">
        <v>75.205510008261442</v>
      </c>
    </row>
    <row r="445" spans="2:17" x14ac:dyDescent="0.2">
      <c r="B445" t="s">
        <v>1108</v>
      </c>
      <c r="C445" s="69">
        <v>51</v>
      </c>
      <c r="D445" s="25" t="s">
        <v>1105</v>
      </c>
      <c r="E445" s="25">
        <v>44869</v>
      </c>
      <c r="F445" s="3" t="s">
        <v>890</v>
      </c>
      <c r="G445" s="69">
        <v>21.383199999999999</v>
      </c>
      <c r="H445" s="69">
        <v>38.619300000000003</v>
      </c>
      <c r="I445" s="69">
        <v>39.243699999999997</v>
      </c>
      <c r="J445" s="69">
        <v>0.172956</v>
      </c>
      <c r="K445" s="69">
        <v>1.838E-3</v>
      </c>
      <c r="L445" s="69">
        <v>0.71801599999999999</v>
      </c>
      <c r="M445" s="69">
        <v>4.5505999999999998E-2</v>
      </c>
      <c r="N445" s="69">
        <v>2.2970999999999998E-2</v>
      </c>
      <c r="O445" s="69">
        <v>9.7327999999999998E-2</v>
      </c>
      <c r="P445" s="69">
        <v>100.30500000000001</v>
      </c>
      <c r="Q445" s="69">
        <v>76.591380336161706</v>
      </c>
    </row>
    <row r="446" spans="2:17" x14ac:dyDescent="0.2">
      <c r="B446" t="s">
        <v>1109</v>
      </c>
      <c r="C446" s="69">
        <v>51</v>
      </c>
      <c r="D446" s="25" t="s">
        <v>1105</v>
      </c>
      <c r="E446" s="25">
        <v>44869</v>
      </c>
      <c r="F446" s="3" t="s">
        <v>890</v>
      </c>
      <c r="G446" s="69">
        <v>18.902000000000001</v>
      </c>
      <c r="H446" s="69">
        <v>39.299599999999998</v>
      </c>
      <c r="I446" s="69">
        <v>41.895899999999997</v>
      </c>
      <c r="J446" s="69">
        <v>0.35406900000000002</v>
      </c>
      <c r="K446" s="69">
        <v>1.4323000000000001E-2</v>
      </c>
      <c r="L446" s="69">
        <v>0.30212600000000001</v>
      </c>
      <c r="M446" s="69">
        <v>5.5426999999999997E-2</v>
      </c>
      <c r="N446" s="69">
        <v>3.1091000000000001E-2</v>
      </c>
      <c r="O446" s="69">
        <v>0.15388499999999999</v>
      </c>
      <c r="P446" s="69">
        <v>101.008</v>
      </c>
      <c r="Q446" s="69">
        <v>79.80470913714764</v>
      </c>
    </row>
    <row r="447" spans="2:17" x14ac:dyDescent="0.2">
      <c r="B447" t="s">
        <v>1110</v>
      </c>
      <c r="C447" s="69">
        <v>51</v>
      </c>
      <c r="D447" s="25" t="s">
        <v>1105</v>
      </c>
      <c r="E447" s="25">
        <v>44869</v>
      </c>
      <c r="F447" s="3" t="s">
        <v>890</v>
      </c>
      <c r="G447" s="69">
        <v>19.202999999999999</v>
      </c>
      <c r="H447" s="69">
        <v>38.990099999999998</v>
      </c>
      <c r="I447" s="69">
        <v>41.331400000000002</v>
      </c>
      <c r="J447" s="69">
        <v>0.37240800000000002</v>
      </c>
      <c r="K447" s="69">
        <v>-1.5E-3</v>
      </c>
      <c r="L447" s="69">
        <v>0.31315799999999999</v>
      </c>
      <c r="M447" s="69">
        <v>5.1071999999999999E-2</v>
      </c>
      <c r="N447" s="69">
        <v>4.0835999999999997E-2</v>
      </c>
      <c r="O447" s="69">
        <v>0.12837499999999999</v>
      </c>
      <c r="P447" s="69">
        <v>100.429</v>
      </c>
      <c r="Q447" s="69">
        <v>79.327302312760395</v>
      </c>
    </row>
    <row r="448" spans="2:17" x14ac:dyDescent="0.2">
      <c r="B448" t="s">
        <v>1111</v>
      </c>
      <c r="C448" s="69">
        <v>51</v>
      </c>
      <c r="D448" s="25" t="s">
        <v>1105</v>
      </c>
      <c r="E448" s="25">
        <v>44869</v>
      </c>
      <c r="F448" s="3" t="s">
        <v>890</v>
      </c>
      <c r="G448" s="69">
        <v>17.411799999999999</v>
      </c>
      <c r="H448" s="69">
        <v>39.171700000000001</v>
      </c>
      <c r="I448" s="69">
        <v>43.021900000000002</v>
      </c>
      <c r="J448" s="69">
        <v>0.35052899999999998</v>
      </c>
      <c r="K448" s="69">
        <v>1.523E-3</v>
      </c>
      <c r="L448" s="69">
        <v>0.27564499999999997</v>
      </c>
      <c r="M448" s="69">
        <v>6.2091E-2</v>
      </c>
      <c r="N448" s="69">
        <v>3.4179000000000001E-2</v>
      </c>
      <c r="O448" s="69">
        <v>0.115844</v>
      </c>
      <c r="P448" s="69">
        <v>100.44499999999999</v>
      </c>
      <c r="Q448" s="69">
        <v>81.499123200856729</v>
      </c>
    </row>
    <row r="449" spans="2:17" x14ac:dyDescent="0.2">
      <c r="B449" t="s">
        <v>1112</v>
      </c>
      <c r="C449" s="69">
        <v>51</v>
      </c>
      <c r="D449" s="25" t="s">
        <v>1105</v>
      </c>
      <c r="E449" s="25">
        <v>44869</v>
      </c>
      <c r="F449" s="3" t="s">
        <v>890</v>
      </c>
      <c r="G449" s="69">
        <v>22.3064</v>
      </c>
      <c r="H449" s="69">
        <v>38.246699999999997</v>
      </c>
      <c r="I449" s="69">
        <v>38.628500000000003</v>
      </c>
      <c r="J449" s="69">
        <v>0.45245400000000002</v>
      </c>
      <c r="K449" s="69">
        <v>2.9009999999999999E-3</v>
      </c>
      <c r="L449" s="69">
        <v>0.38807199999999997</v>
      </c>
      <c r="M449" s="69">
        <v>8.1138000000000002E-2</v>
      </c>
      <c r="N449" s="69">
        <v>2.6568999999999999E-2</v>
      </c>
      <c r="O449" s="69">
        <v>8.3059999999999995E-2</v>
      </c>
      <c r="P449" s="69">
        <v>100.21599999999999</v>
      </c>
      <c r="Q449" s="69">
        <v>75.534547236622217</v>
      </c>
    </row>
    <row r="450" spans="2:17" x14ac:dyDescent="0.2">
      <c r="B450" t="s">
        <v>1113</v>
      </c>
      <c r="C450" s="69">
        <v>51</v>
      </c>
      <c r="D450" s="25" t="s">
        <v>1105</v>
      </c>
      <c r="E450" s="25">
        <v>44869</v>
      </c>
      <c r="F450" s="3" t="s">
        <v>890</v>
      </c>
      <c r="G450" s="69">
        <v>18.082899999999999</v>
      </c>
      <c r="H450" s="69">
        <v>39.189900000000002</v>
      </c>
      <c r="I450" s="69">
        <v>42.450099999999999</v>
      </c>
      <c r="J450" s="69">
        <v>0.36552400000000002</v>
      </c>
      <c r="K450" s="69">
        <v>8.8719999999999997E-3</v>
      </c>
      <c r="L450" s="69">
        <v>0.282663</v>
      </c>
      <c r="M450" s="69">
        <v>3.1774999999999998E-2</v>
      </c>
      <c r="N450" s="69">
        <v>3.1119000000000001E-2</v>
      </c>
      <c r="O450" s="69">
        <v>0.15198800000000001</v>
      </c>
      <c r="P450" s="69">
        <v>100.595</v>
      </c>
      <c r="Q450" s="69">
        <v>80.714671200586054</v>
      </c>
    </row>
    <row r="451" spans="2:17" x14ac:dyDescent="0.2">
      <c r="B451" t="s">
        <v>1114</v>
      </c>
      <c r="C451" s="69">
        <v>51</v>
      </c>
      <c r="D451" s="25" t="s">
        <v>1105</v>
      </c>
      <c r="E451" s="25">
        <v>44869</v>
      </c>
      <c r="F451" s="3" t="s">
        <v>890</v>
      </c>
      <c r="G451" s="69">
        <v>19.316700000000001</v>
      </c>
      <c r="H451" s="69">
        <v>38.670299999999997</v>
      </c>
      <c r="I451" s="69">
        <v>40.820599999999999</v>
      </c>
      <c r="J451" s="69">
        <v>0.380019</v>
      </c>
      <c r="K451" s="69">
        <v>1.2655E-2</v>
      </c>
      <c r="L451" s="69">
        <v>0.31179400000000002</v>
      </c>
      <c r="M451" s="69">
        <v>6.1830000000000003E-2</v>
      </c>
      <c r="N451" s="69">
        <v>3.0929999999999999E-2</v>
      </c>
      <c r="O451" s="69">
        <v>0.128168</v>
      </c>
      <c r="P451" s="69">
        <v>99.733000000000004</v>
      </c>
      <c r="Q451" s="69">
        <v>79.024942187087561</v>
      </c>
    </row>
    <row r="452" spans="2:17" x14ac:dyDescent="0.2">
      <c r="B452" t="s">
        <v>1115</v>
      </c>
      <c r="C452" s="69">
        <v>51</v>
      </c>
      <c r="D452" s="25" t="s">
        <v>1105</v>
      </c>
      <c r="E452" s="25">
        <v>44869</v>
      </c>
      <c r="F452" s="3" t="s">
        <v>890</v>
      </c>
      <c r="G452" s="69">
        <v>19.1937</v>
      </c>
      <c r="H452" s="69">
        <v>38.951500000000003</v>
      </c>
      <c r="I452" s="69">
        <v>41.548400000000001</v>
      </c>
      <c r="J452" s="69">
        <v>0.38031399999999999</v>
      </c>
      <c r="K452" s="69">
        <v>6.7489999999999998E-3</v>
      </c>
      <c r="L452" s="69">
        <v>0.302371</v>
      </c>
      <c r="M452" s="69">
        <v>6.6807000000000005E-2</v>
      </c>
      <c r="N452" s="69">
        <v>2.9836000000000001E-2</v>
      </c>
      <c r="O452" s="69">
        <v>0.118244</v>
      </c>
      <c r="P452" s="69">
        <v>100.598</v>
      </c>
      <c r="Q452" s="69">
        <v>79.420972185681791</v>
      </c>
    </row>
    <row r="453" spans="2:17" x14ac:dyDescent="0.2">
      <c r="B453" t="s">
        <v>1116</v>
      </c>
      <c r="C453" s="69">
        <v>51</v>
      </c>
      <c r="D453" s="25" t="s">
        <v>1105</v>
      </c>
      <c r="E453" s="25">
        <v>44869</v>
      </c>
      <c r="F453" s="3" t="s">
        <v>890</v>
      </c>
      <c r="G453" s="69">
        <v>17.489100000000001</v>
      </c>
      <c r="H453" s="69">
        <v>39.262900000000002</v>
      </c>
      <c r="I453" s="69">
        <v>42.7059</v>
      </c>
      <c r="J453" s="69">
        <v>0.35668100000000003</v>
      </c>
      <c r="K453" s="69">
        <v>1.0858E-2</v>
      </c>
      <c r="L453" s="69">
        <v>0.26617800000000003</v>
      </c>
      <c r="M453" s="69">
        <v>5.5639000000000001E-2</v>
      </c>
      <c r="N453" s="69">
        <v>1.8686000000000001E-2</v>
      </c>
      <c r="O453" s="69">
        <v>0.153111</v>
      </c>
      <c r="P453" s="69">
        <v>100.319</v>
      </c>
      <c r="Q453" s="69">
        <v>81.320521145796306</v>
      </c>
    </row>
    <row r="454" spans="2:17" x14ac:dyDescent="0.2">
      <c r="B454" t="s">
        <v>1117</v>
      </c>
      <c r="C454" s="69">
        <v>51</v>
      </c>
      <c r="D454" s="25" t="s">
        <v>1105</v>
      </c>
      <c r="E454" s="25">
        <v>44869</v>
      </c>
      <c r="F454" s="3" t="s">
        <v>890</v>
      </c>
      <c r="G454" s="69">
        <v>24.4742</v>
      </c>
      <c r="H454" s="69">
        <v>38.027999999999999</v>
      </c>
      <c r="I454" s="69">
        <v>36.779899999999998</v>
      </c>
      <c r="J454" s="69">
        <v>0.44622400000000001</v>
      </c>
      <c r="K454" s="69">
        <v>1.23E-3</v>
      </c>
      <c r="L454" s="69">
        <v>0.455822</v>
      </c>
      <c r="M454" s="69">
        <v>7.2397000000000003E-2</v>
      </c>
      <c r="N454" s="69">
        <v>3.2662999999999998E-2</v>
      </c>
      <c r="O454" s="69">
        <v>5.6863999999999998E-2</v>
      </c>
      <c r="P454" s="69">
        <v>100.34699999999999</v>
      </c>
      <c r="Q454" s="69">
        <v>72.820651142810959</v>
      </c>
    </row>
    <row r="455" spans="2:17" x14ac:dyDescent="0.2">
      <c r="B455" t="s">
        <v>1117</v>
      </c>
      <c r="C455" s="69">
        <v>51</v>
      </c>
      <c r="D455" s="25" t="s">
        <v>1105</v>
      </c>
      <c r="E455" s="25">
        <v>44869</v>
      </c>
      <c r="F455" s="3" t="s">
        <v>890</v>
      </c>
      <c r="G455" s="69">
        <v>21.044599999999999</v>
      </c>
      <c r="H455" s="69">
        <v>38.548900000000003</v>
      </c>
      <c r="I455" s="69">
        <v>39.849699999999999</v>
      </c>
      <c r="J455" s="69">
        <v>0.38686500000000001</v>
      </c>
      <c r="K455" s="69">
        <v>4.5110000000000003E-3</v>
      </c>
      <c r="L455" s="69">
        <v>0.32358900000000002</v>
      </c>
      <c r="M455" s="69">
        <v>7.4725E-2</v>
      </c>
      <c r="N455" s="69">
        <v>1.8568000000000001E-2</v>
      </c>
      <c r="O455" s="69">
        <v>0.11117</v>
      </c>
      <c r="P455" s="69">
        <v>100.363</v>
      </c>
      <c r="Q455" s="69">
        <v>77.147952699999067</v>
      </c>
    </row>
    <row r="456" spans="2:17" x14ac:dyDescent="0.2">
      <c r="B456" t="s">
        <v>1118</v>
      </c>
      <c r="C456" s="69">
        <v>51</v>
      </c>
      <c r="D456" s="25" t="s">
        <v>1105</v>
      </c>
      <c r="E456" s="25">
        <v>44869</v>
      </c>
      <c r="F456" s="3" t="s">
        <v>890</v>
      </c>
      <c r="G456" s="69">
        <v>20.376799999999999</v>
      </c>
      <c r="H456" s="69">
        <v>38.548099999999998</v>
      </c>
      <c r="I456" s="69">
        <v>40.0413</v>
      </c>
      <c r="J456" s="69">
        <v>0.36776500000000001</v>
      </c>
      <c r="K456" s="71" t="s">
        <v>16</v>
      </c>
      <c r="L456" s="69">
        <v>0.327214</v>
      </c>
      <c r="M456" s="69">
        <v>6.3444E-2</v>
      </c>
      <c r="N456" s="69">
        <v>3.2696999999999997E-2</v>
      </c>
      <c r="O456" s="69">
        <v>0.113067</v>
      </c>
      <c r="P456" s="69">
        <v>99.864199999999997</v>
      </c>
      <c r="Q456" s="69">
        <v>77.794438630250468</v>
      </c>
    </row>
    <row r="457" spans="2:17" x14ac:dyDescent="0.2">
      <c r="B457" t="s">
        <v>1104</v>
      </c>
      <c r="C457" s="69">
        <v>51</v>
      </c>
      <c r="D457" s="25" t="s">
        <v>1105</v>
      </c>
      <c r="E457" s="25">
        <v>44869</v>
      </c>
      <c r="F457" s="3" t="s">
        <v>891</v>
      </c>
      <c r="G457" s="69">
        <v>16.109300000000001</v>
      </c>
      <c r="H457" s="69">
        <v>39.424700000000001</v>
      </c>
      <c r="I457" s="69">
        <v>43.2498</v>
      </c>
      <c r="J457" s="69">
        <v>0.31353599999999998</v>
      </c>
      <c r="K457" s="69">
        <v>1.8360000000000001E-2</v>
      </c>
      <c r="L457" s="69">
        <v>0.215558</v>
      </c>
      <c r="M457" s="69">
        <v>2.5027000000000001E-2</v>
      </c>
      <c r="N457" s="69">
        <v>2.3428000000000001E-2</v>
      </c>
      <c r="O457" s="69">
        <v>0.171987</v>
      </c>
      <c r="P457" s="69">
        <v>99.551699999999997</v>
      </c>
      <c r="Q457" s="69">
        <v>82.718566301258022</v>
      </c>
    </row>
    <row r="458" spans="2:17" x14ac:dyDescent="0.2">
      <c r="B458" t="s">
        <v>1104</v>
      </c>
      <c r="C458" s="69">
        <v>51</v>
      </c>
      <c r="D458" s="25" t="s">
        <v>1105</v>
      </c>
      <c r="E458" s="25">
        <v>44869</v>
      </c>
      <c r="F458" s="3" t="s">
        <v>891</v>
      </c>
      <c r="G458" s="69">
        <v>16.531600000000001</v>
      </c>
      <c r="H458" s="69">
        <v>39.356099999999998</v>
      </c>
      <c r="I458" s="69">
        <v>43.180500000000002</v>
      </c>
      <c r="J458" s="69">
        <v>0.29571700000000001</v>
      </c>
      <c r="K458" s="69">
        <v>3.2118000000000001E-2</v>
      </c>
      <c r="L458" s="69">
        <v>0.23427300000000001</v>
      </c>
      <c r="M458" s="69">
        <v>2.8601999999999999E-2</v>
      </c>
      <c r="N458" s="69">
        <v>3.7962000000000003E-2</v>
      </c>
      <c r="O458" s="69">
        <v>0.174704</v>
      </c>
      <c r="P458" s="69">
        <v>99.871499999999997</v>
      </c>
      <c r="Q458" s="69">
        <v>82.322182272883794</v>
      </c>
    </row>
    <row r="459" spans="2:17" x14ac:dyDescent="0.2">
      <c r="B459" t="s">
        <v>1104</v>
      </c>
      <c r="C459" s="69">
        <v>51</v>
      </c>
      <c r="D459" s="25" t="s">
        <v>1105</v>
      </c>
      <c r="E459" s="25">
        <v>44869</v>
      </c>
      <c r="F459" s="3" t="s">
        <v>891</v>
      </c>
      <c r="G459" s="69">
        <v>17.089300000000001</v>
      </c>
      <c r="H459" s="69">
        <v>39.185000000000002</v>
      </c>
      <c r="I459" s="69">
        <v>42.679200000000002</v>
      </c>
      <c r="J459" s="69">
        <v>0.272096</v>
      </c>
      <c r="K459" s="69">
        <v>7.3439999999999998E-3</v>
      </c>
      <c r="L459" s="69">
        <v>0.226158</v>
      </c>
      <c r="M459" s="69">
        <v>3.6433E-2</v>
      </c>
      <c r="N459" s="69">
        <v>3.9444E-2</v>
      </c>
      <c r="O459" s="69">
        <v>0.12668199999999999</v>
      </c>
      <c r="P459" s="69">
        <v>99.661699999999996</v>
      </c>
      <c r="Q459" s="69">
        <v>81.659924555048391</v>
      </c>
    </row>
    <row r="460" spans="2:17" x14ac:dyDescent="0.2">
      <c r="B460" t="s">
        <v>1104</v>
      </c>
      <c r="C460" s="69">
        <v>51</v>
      </c>
      <c r="D460" s="25" t="s">
        <v>1105</v>
      </c>
      <c r="E460" s="25">
        <v>44869</v>
      </c>
      <c r="F460" s="3" t="s">
        <v>891</v>
      </c>
      <c r="G460" s="69">
        <v>17.937899999999999</v>
      </c>
      <c r="H460" s="69">
        <v>38.937800000000003</v>
      </c>
      <c r="I460" s="69">
        <v>42.065199999999997</v>
      </c>
      <c r="J460" s="69">
        <v>0.24454600000000001</v>
      </c>
      <c r="K460" s="69">
        <v>4.3550000000000004E-3</v>
      </c>
      <c r="L460" s="69">
        <v>0.26342599999999999</v>
      </c>
      <c r="M460" s="69">
        <v>3.2423E-2</v>
      </c>
      <c r="N460" s="69">
        <v>4.0659000000000001E-2</v>
      </c>
      <c r="O460" s="69">
        <v>8.473E-2</v>
      </c>
      <c r="P460" s="69">
        <v>99.611000000000004</v>
      </c>
      <c r="Q460" s="69">
        <v>80.698219356950034</v>
      </c>
    </row>
    <row r="461" spans="2:17" x14ac:dyDescent="0.2">
      <c r="B461" t="s">
        <v>1104</v>
      </c>
      <c r="C461" s="69">
        <v>51</v>
      </c>
      <c r="D461" s="25" t="s">
        <v>1105</v>
      </c>
      <c r="E461" s="25">
        <v>44869</v>
      </c>
      <c r="F461" s="3" t="s">
        <v>891</v>
      </c>
      <c r="G461" s="69">
        <v>18.703299999999999</v>
      </c>
      <c r="H461" s="69">
        <v>38.683999999999997</v>
      </c>
      <c r="I461" s="69">
        <v>41.263300000000001</v>
      </c>
      <c r="J461" s="69">
        <v>0.226072</v>
      </c>
      <c r="K461" s="69">
        <v>-1.25E-3</v>
      </c>
      <c r="L461" s="69">
        <v>0.24507499999999999</v>
      </c>
      <c r="M461" s="69">
        <v>2.6398999999999999E-2</v>
      </c>
      <c r="N461" s="69">
        <v>3.1827000000000001E-2</v>
      </c>
      <c r="O461" s="69">
        <v>7.1430999999999994E-2</v>
      </c>
      <c r="P461" s="69">
        <v>99.250100000000003</v>
      </c>
      <c r="Q461" s="69">
        <v>79.7297625811877</v>
      </c>
    </row>
    <row r="462" spans="2:17" x14ac:dyDescent="0.2">
      <c r="B462" t="s">
        <v>1104</v>
      </c>
      <c r="C462" s="69">
        <v>51</v>
      </c>
      <c r="D462" s="25" t="s">
        <v>1105</v>
      </c>
      <c r="E462" s="25">
        <v>44869</v>
      </c>
      <c r="F462" s="3" t="s">
        <v>891</v>
      </c>
      <c r="G462" s="69">
        <v>19.0748</v>
      </c>
      <c r="H462" s="69">
        <v>38.9375</v>
      </c>
      <c r="I462" s="69">
        <v>41.170499999999997</v>
      </c>
      <c r="J462" s="69">
        <v>0.21771799999999999</v>
      </c>
      <c r="K462" s="69">
        <v>-2.7299999999999998E-3</v>
      </c>
      <c r="L462" s="69">
        <v>0.26592300000000002</v>
      </c>
      <c r="M462" s="69">
        <v>3.4046E-2</v>
      </c>
      <c r="N462" s="69">
        <v>2.7740000000000001E-2</v>
      </c>
      <c r="O462" s="69">
        <v>7.1382000000000001E-2</v>
      </c>
      <c r="P462" s="69">
        <v>99.796800000000005</v>
      </c>
      <c r="Q462" s="69">
        <v>79.373187293481351</v>
      </c>
    </row>
    <row r="463" spans="2:17" x14ac:dyDescent="0.2">
      <c r="B463" t="s">
        <v>1104</v>
      </c>
      <c r="C463" s="69">
        <v>51</v>
      </c>
      <c r="D463" s="25" t="s">
        <v>1105</v>
      </c>
      <c r="E463" s="25">
        <v>44869</v>
      </c>
      <c r="F463" s="3" t="s">
        <v>891</v>
      </c>
      <c r="G463" s="69">
        <v>19.297799999999999</v>
      </c>
      <c r="H463" s="69">
        <v>38.737499999999997</v>
      </c>
      <c r="I463" s="69">
        <v>40.8123</v>
      </c>
      <c r="J463" s="69">
        <v>0.220583</v>
      </c>
      <c r="K463" s="69">
        <v>1.7520000000000001E-3</v>
      </c>
      <c r="L463" s="69">
        <v>0.26537100000000002</v>
      </c>
      <c r="M463" s="69">
        <v>2.5862E-2</v>
      </c>
      <c r="N463" s="69">
        <v>4.7121000000000003E-2</v>
      </c>
      <c r="O463" s="69">
        <v>6.7946999999999994E-2</v>
      </c>
      <c r="P463" s="69">
        <v>99.476299999999995</v>
      </c>
      <c r="Q463" s="69">
        <v>79.037834981865558</v>
      </c>
    </row>
    <row r="464" spans="2:17" x14ac:dyDescent="0.2">
      <c r="B464" t="s">
        <v>1104</v>
      </c>
      <c r="C464" s="69">
        <v>51</v>
      </c>
      <c r="D464" s="25" t="s">
        <v>1105</v>
      </c>
      <c r="E464" s="25">
        <v>44869</v>
      </c>
      <c r="F464" s="3" t="s">
        <v>891</v>
      </c>
      <c r="G464" s="69">
        <v>19.2989</v>
      </c>
      <c r="H464" s="69">
        <v>38.607300000000002</v>
      </c>
      <c r="I464" s="69">
        <v>40.785299999999999</v>
      </c>
      <c r="J464" s="69">
        <v>0.219501</v>
      </c>
      <c r="K464" s="69">
        <v>-3.4399999999999999E-3</v>
      </c>
      <c r="L464" s="69">
        <v>0.259079</v>
      </c>
      <c r="M464" s="69">
        <v>3.1129E-2</v>
      </c>
      <c r="N464" s="69">
        <v>4.1896999999999997E-2</v>
      </c>
      <c r="O464" s="69">
        <v>6.1114000000000002E-2</v>
      </c>
      <c r="P464" s="69">
        <v>99.300799999999995</v>
      </c>
      <c r="Q464" s="69">
        <v>79.025929183948733</v>
      </c>
    </row>
    <row r="465" spans="2:17" x14ac:dyDescent="0.2">
      <c r="B465" t="s">
        <v>1104</v>
      </c>
      <c r="C465" s="69">
        <v>51</v>
      </c>
      <c r="D465" s="25" t="s">
        <v>1105</v>
      </c>
      <c r="E465" s="25">
        <v>44869</v>
      </c>
      <c r="F465" s="3" t="s">
        <v>891</v>
      </c>
      <c r="G465" s="69">
        <v>19.338000000000001</v>
      </c>
      <c r="H465" s="69">
        <v>38.749400000000001</v>
      </c>
      <c r="I465" s="69">
        <v>40.881799999999998</v>
      </c>
      <c r="J465" s="69">
        <v>0.21795200000000001</v>
      </c>
      <c r="K465" s="69">
        <v>8.9999999999999998E-4</v>
      </c>
      <c r="L465" s="69">
        <v>0.27650999999999998</v>
      </c>
      <c r="M465" s="69">
        <v>2.6540000000000001E-2</v>
      </c>
      <c r="N465" s="69">
        <v>3.1234000000000001E-2</v>
      </c>
      <c r="O465" s="69">
        <v>7.4489E-2</v>
      </c>
      <c r="P465" s="69">
        <v>99.596800000000002</v>
      </c>
      <c r="Q465" s="69">
        <v>79.031537414626214</v>
      </c>
    </row>
    <row r="466" spans="2:17" x14ac:dyDescent="0.2">
      <c r="B466" t="s">
        <v>1104</v>
      </c>
      <c r="C466" s="69">
        <v>51</v>
      </c>
      <c r="D466" s="25" t="s">
        <v>1105</v>
      </c>
      <c r="E466" s="25">
        <v>44869</v>
      </c>
      <c r="F466" s="3" t="s">
        <v>891</v>
      </c>
      <c r="G466" s="69">
        <v>19.3933</v>
      </c>
      <c r="H466" s="69">
        <v>38.841999999999999</v>
      </c>
      <c r="I466" s="69">
        <v>40.934199999999997</v>
      </c>
      <c r="J466" s="69">
        <v>0.21887100000000001</v>
      </c>
      <c r="K466" s="69">
        <v>-4.4999999999999997E-3</v>
      </c>
      <c r="L466" s="69">
        <v>0.28116799999999997</v>
      </c>
      <c r="M466" s="69">
        <v>3.0447999999999999E-2</v>
      </c>
      <c r="N466" s="69">
        <v>3.7457999999999998E-2</v>
      </c>
      <c r="O466" s="69">
        <v>7.2446999999999998E-2</v>
      </c>
      <c r="P466" s="69">
        <v>99.805400000000006</v>
      </c>
      <c r="Q466" s="69">
        <v>79.005427479577634</v>
      </c>
    </row>
    <row r="467" spans="2:17" x14ac:dyDescent="0.2">
      <c r="B467" t="s">
        <v>1104</v>
      </c>
      <c r="C467" s="69">
        <v>51</v>
      </c>
      <c r="D467" s="25" t="s">
        <v>1105</v>
      </c>
      <c r="E467" s="25">
        <v>44869</v>
      </c>
      <c r="F467" s="3" t="s">
        <v>891</v>
      </c>
      <c r="G467" s="69">
        <v>19.425799999999999</v>
      </c>
      <c r="H467" s="69">
        <v>38.957900000000002</v>
      </c>
      <c r="I467" s="69">
        <v>41.063600000000001</v>
      </c>
      <c r="J467" s="69">
        <v>0.219668</v>
      </c>
      <c r="K467" s="69">
        <v>2.23E-4</v>
      </c>
      <c r="L467" s="69">
        <v>0.28306199999999998</v>
      </c>
      <c r="M467" s="69">
        <v>3.2835999999999997E-2</v>
      </c>
      <c r="N467" s="69">
        <v>3.6339999999999997E-2</v>
      </c>
      <c r="O467" s="69">
        <v>7.3357000000000006E-2</v>
      </c>
      <c r="P467" s="69">
        <v>100.093</v>
      </c>
      <c r="Q467" s="69">
        <v>79.029993261840076</v>
      </c>
    </row>
    <row r="468" spans="2:17" x14ac:dyDescent="0.2">
      <c r="B468" t="s">
        <v>1104</v>
      </c>
      <c r="C468" s="69">
        <v>51</v>
      </c>
      <c r="D468" s="25" t="s">
        <v>1105</v>
      </c>
      <c r="E468" s="25">
        <v>44869</v>
      </c>
      <c r="F468" s="3" t="s">
        <v>891</v>
      </c>
      <c r="G468" s="69">
        <v>19.435199999999998</v>
      </c>
      <c r="H468" s="69">
        <v>38.832500000000003</v>
      </c>
      <c r="I468" s="69">
        <v>40.813200000000002</v>
      </c>
      <c r="J468" s="69">
        <v>0.21651799999999999</v>
      </c>
      <c r="K468" s="69">
        <v>5.6030000000000003E-3</v>
      </c>
      <c r="L468" s="69">
        <v>0.283557</v>
      </c>
      <c r="M468" s="69">
        <v>1.9222E-2</v>
      </c>
      <c r="N468" s="69">
        <v>4.3306999999999998E-2</v>
      </c>
      <c r="O468" s="69">
        <v>5.7853000000000002E-2</v>
      </c>
      <c r="P468" s="69">
        <v>99.706900000000005</v>
      </c>
      <c r="Q468" s="69">
        <v>78.920399237635849</v>
      </c>
    </row>
    <row r="469" spans="2:17" x14ac:dyDescent="0.2">
      <c r="B469" t="s">
        <v>1104</v>
      </c>
      <c r="C469" s="69">
        <v>51</v>
      </c>
      <c r="D469" s="25" t="s">
        <v>1105</v>
      </c>
      <c r="E469" s="25">
        <v>44869</v>
      </c>
      <c r="F469" s="3" t="s">
        <v>891</v>
      </c>
      <c r="G469" s="69">
        <v>19.5474</v>
      </c>
      <c r="H469" s="69">
        <v>38.917900000000003</v>
      </c>
      <c r="I469" s="69">
        <v>40.786999999999999</v>
      </c>
      <c r="J469" s="69">
        <v>0.22161900000000001</v>
      </c>
      <c r="K469" s="69">
        <v>1.418E-3</v>
      </c>
      <c r="L469" s="69">
        <v>0.29135299999999997</v>
      </c>
      <c r="M469" s="69">
        <v>3.2139000000000001E-2</v>
      </c>
      <c r="N469" s="69">
        <v>2.3886999999999999E-2</v>
      </c>
      <c r="O469" s="69">
        <v>7.0472000000000007E-2</v>
      </c>
      <c r="P469" s="69">
        <v>99.893100000000004</v>
      </c>
      <c r="Q469" s="69">
        <v>78.813749343794797</v>
      </c>
    </row>
    <row r="470" spans="2:17" x14ac:dyDescent="0.2">
      <c r="B470" t="s">
        <v>1104</v>
      </c>
      <c r="C470" s="69">
        <v>51</v>
      </c>
      <c r="D470" s="25" t="s">
        <v>1105</v>
      </c>
      <c r="E470" s="25">
        <v>44869</v>
      </c>
      <c r="F470" s="3" t="s">
        <v>891</v>
      </c>
      <c r="G470" s="69">
        <v>19.4651</v>
      </c>
      <c r="H470" s="69">
        <v>38.8947</v>
      </c>
      <c r="I470" s="69">
        <v>40.770600000000002</v>
      </c>
      <c r="J470" s="69">
        <v>0.21574399999999999</v>
      </c>
      <c r="K470" s="71" t="s">
        <v>16</v>
      </c>
      <c r="L470" s="69">
        <v>0.27204</v>
      </c>
      <c r="M470" s="69">
        <v>2.8573999999999999E-2</v>
      </c>
      <c r="N470" s="69">
        <v>5.7348999999999997E-2</v>
      </c>
      <c r="O470" s="69">
        <v>6.7637000000000003E-2</v>
      </c>
      <c r="P470" s="69">
        <v>99.764200000000002</v>
      </c>
      <c r="Q470" s="69">
        <v>78.87743003643584</v>
      </c>
    </row>
    <row r="471" spans="2:17" x14ac:dyDescent="0.2">
      <c r="B471" t="s">
        <v>1106</v>
      </c>
      <c r="C471" s="69">
        <v>51</v>
      </c>
      <c r="D471" s="25" t="s">
        <v>1105</v>
      </c>
      <c r="E471" s="25">
        <v>44869</v>
      </c>
      <c r="F471" s="3" t="s">
        <v>891</v>
      </c>
      <c r="G471" s="69">
        <v>15.316700000000001</v>
      </c>
      <c r="H471" s="69">
        <v>39.448900000000002</v>
      </c>
      <c r="I471" s="69">
        <v>44.034999999999997</v>
      </c>
      <c r="J471" s="69">
        <v>0.31393799999999999</v>
      </c>
      <c r="K471" s="69">
        <v>2.7539000000000001E-2</v>
      </c>
      <c r="L471" s="69">
        <v>0.21016799999999999</v>
      </c>
      <c r="M471" s="69">
        <v>1.8037000000000001E-2</v>
      </c>
      <c r="N471" s="69">
        <v>2.6235999999999999E-2</v>
      </c>
      <c r="O471" s="69">
        <v>0.18846499999999999</v>
      </c>
      <c r="P471" s="69">
        <v>99.585099999999997</v>
      </c>
      <c r="Q471" s="69">
        <v>83.675185805529381</v>
      </c>
    </row>
    <row r="472" spans="2:17" x14ac:dyDescent="0.2">
      <c r="B472" t="s">
        <v>1106</v>
      </c>
      <c r="C472" s="69">
        <v>51</v>
      </c>
      <c r="D472" s="25" t="s">
        <v>1105</v>
      </c>
      <c r="E472" s="25">
        <v>44869</v>
      </c>
      <c r="F472" s="3" t="s">
        <v>891</v>
      </c>
      <c r="G472" s="69">
        <v>15.1585</v>
      </c>
      <c r="H472" s="69">
        <v>39.556600000000003</v>
      </c>
      <c r="I472" s="69">
        <v>44.328299999999999</v>
      </c>
      <c r="J472" s="69">
        <v>0.28783199999999998</v>
      </c>
      <c r="K472" s="69">
        <v>3.1850000000000003E-2</v>
      </c>
      <c r="L472" s="69">
        <v>0.22827900000000001</v>
      </c>
      <c r="M472" s="69">
        <v>2.1995000000000001E-2</v>
      </c>
      <c r="N472" s="69">
        <v>3.8025999999999997E-2</v>
      </c>
      <c r="O472" s="69">
        <v>0.20567099999999999</v>
      </c>
      <c r="P472" s="69">
        <v>99.856999999999999</v>
      </c>
      <c r="Q472" s="69">
        <v>83.906338246258812</v>
      </c>
    </row>
    <row r="473" spans="2:17" x14ac:dyDescent="0.2">
      <c r="B473" t="s">
        <v>1106</v>
      </c>
      <c r="C473" s="69">
        <v>51</v>
      </c>
      <c r="D473" s="25" t="s">
        <v>1105</v>
      </c>
      <c r="E473" s="25">
        <v>44869</v>
      </c>
      <c r="F473" s="3" t="s">
        <v>891</v>
      </c>
      <c r="G473" s="69">
        <v>14.926500000000001</v>
      </c>
      <c r="H473" s="69">
        <v>39.5779</v>
      </c>
      <c r="I473" s="69">
        <v>44.430100000000003</v>
      </c>
      <c r="J473" s="69">
        <v>0.27058599999999999</v>
      </c>
      <c r="K473" s="69">
        <v>2.9457000000000001E-2</v>
      </c>
      <c r="L473" s="69">
        <v>0.20314299999999999</v>
      </c>
      <c r="M473" s="69">
        <v>2.2866999999999998E-2</v>
      </c>
      <c r="N473" s="69">
        <v>5.7728000000000002E-2</v>
      </c>
      <c r="O473" s="69">
        <v>0.22345000000000001</v>
      </c>
      <c r="P473" s="69">
        <v>99.741699999999994</v>
      </c>
      <c r="Q473" s="69">
        <v>84.144168431041024</v>
      </c>
    </row>
    <row r="474" spans="2:17" x14ac:dyDescent="0.2">
      <c r="B474" t="s">
        <v>1106</v>
      </c>
      <c r="C474" s="69">
        <v>51</v>
      </c>
      <c r="D474" s="25" t="s">
        <v>1105</v>
      </c>
      <c r="E474" s="25">
        <v>44869</v>
      </c>
      <c r="F474" s="3" t="s">
        <v>891</v>
      </c>
      <c r="G474" s="69">
        <v>14.9133</v>
      </c>
      <c r="H474" s="69">
        <v>39.552199999999999</v>
      </c>
      <c r="I474" s="69">
        <v>44.466099999999997</v>
      </c>
      <c r="J474" s="69">
        <v>0.25803399999999999</v>
      </c>
      <c r="K474" s="69">
        <v>3.1602999999999999E-2</v>
      </c>
      <c r="L474" s="69">
        <v>0.21365600000000001</v>
      </c>
      <c r="M474" s="69">
        <v>1.1521E-2</v>
      </c>
      <c r="N474" s="69">
        <v>4.9090000000000002E-2</v>
      </c>
      <c r="O474" s="69">
        <v>0.22672200000000001</v>
      </c>
      <c r="P474" s="69">
        <v>99.722200000000001</v>
      </c>
      <c r="Q474" s="69">
        <v>84.166755313451901</v>
      </c>
    </row>
    <row r="475" spans="2:17" x14ac:dyDescent="0.2">
      <c r="B475" t="s">
        <v>1106</v>
      </c>
      <c r="C475" s="69">
        <v>51</v>
      </c>
      <c r="D475" s="25" t="s">
        <v>1105</v>
      </c>
      <c r="E475" s="25">
        <v>44869</v>
      </c>
      <c r="F475" s="3" t="s">
        <v>891</v>
      </c>
      <c r="G475" s="69">
        <v>14.876899999999999</v>
      </c>
      <c r="H475" s="69">
        <v>39.511800000000001</v>
      </c>
      <c r="I475" s="69">
        <v>44.447000000000003</v>
      </c>
      <c r="J475" s="69">
        <v>0.25749899999999998</v>
      </c>
      <c r="K475" s="69">
        <v>3.1482000000000003E-2</v>
      </c>
      <c r="L475" s="69">
        <v>0.206063</v>
      </c>
      <c r="M475" s="69">
        <v>1.1694E-2</v>
      </c>
      <c r="N475" s="69">
        <v>3.9370000000000002E-2</v>
      </c>
      <c r="O475" s="69">
        <v>0.21353900000000001</v>
      </c>
      <c r="P475" s="69">
        <v>99.595299999999995</v>
      </c>
      <c r="Q475" s="69">
        <v>84.193584192453301</v>
      </c>
    </row>
    <row r="476" spans="2:17" x14ac:dyDescent="0.2">
      <c r="B476" t="s">
        <v>1106</v>
      </c>
      <c r="C476" s="69">
        <v>51</v>
      </c>
      <c r="D476" s="25" t="s">
        <v>1105</v>
      </c>
      <c r="E476" s="25">
        <v>44869</v>
      </c>
      <c r="F476" s="3" t="s">
        <v>891</v>
      </c>
      <c r="G476" s="69">
        <v>14.846</v>
      </c>
      <c r="H476" s="69">
        <v>39.632800000000003</v>
      </c>
      <c r="I476" s="69">
        <v>44.837600000000002</v>
      </c>
      <c r="J476" s="69">
        <v>0.25286700000000001</v>
      </c>
      <c r="K476" s="69">
        <v>3.8303999999999998E-2</v>
      </c>
      <c r="L476" s="69">
        <v>0.21132000000000001</v>
      </c>
      <c r="M476" s="69">
        <v>2.3909E-2</v>
      </c>
      <c r="N476" s="69">
        <v>5.4400999999999998E-2</v>
      </c>
      <c r="O476" s="69">
        <v>0.22203999999999999</v>
      </c>
      <c r="P476" s="69">
        <v>100.119</v>
      </c>
      <c r="Q476" s="69">
        <v>84.337155679510872</v>
      </c>
    </row>
    <row r="477" spans="2:17" x14ac:dyDescent="0.2">
      <c r="B477" t="s">
        <v>1107</v>
      </c>
      <c r="C477" s="69">
        <v>51</v>
      </c>
      <c r="D477" s="25" t="s">
        <v>1105</v>
      </c>
      <c r="E477" s="25">
        <v>44869</v>
      </c>
      <c r="F477" s="3" t="s">
        <v>891</v>
      </c>
      <c r="G477" s="69">
        <v>15.8033</v>
      </c>
      <c r="H477" s="69">
        <v>39.5961</v>
      </c>
      <c r="I477" s="69">
        <v>44.048200000000001</v>
      </c>
      <c r="J477" s="69">
        <v>0.335785</v>
      </c>
      <c r="K477" s="69">
        <v>1.9081000000000001E-2</v>
      </c>
      <c r="L477" s="69">
        <v>0.22259899999999999</v>
      </c>
      <c r="M477" s="69">
        <v>2.0254000000000001E-2</v>
      </c>
      <c r="N477" s="69">
        <v>4.3926E-2</v>
      </c>
      <c r="O477" s="69">
        <v>0.194411</v>
      </c>
      <c r="P477" s="69">
        <v>100.28400000000001</v>
      </c>
      <c r="Q477" s="69">
        <v>83.247637774200427</v>
      </c>
    </row>
    <row r="478" spans="2:17" x14ac:dyDescent="0.2">
      <c r="B478" t="s">
        <v>1107</v>
      </c>
      <c r="C478" s="69">
        <v>51</v>
      </c>
      <c r="D478" s="25" t="s">
        <v>1105</v>
      </c>
      <c r="E478" s="25">
        <v>44869</v>
      </c>
      <c r="F478" s="3" t="s">
        <v>891</v>
      </c>
      <c r="G478" s="69">
        <v>15.5709</v>
      </c>
      <c r="H478" s="69">
        <v>39.684600000000003</v>
      </c>
      <c r="I478" s="69">
        <v>44.2104</v>
      </c>
      <c r="J478" s="69">
        <v>0.32327499999999998</v>
      </c>
      <c r="K478" s="69">
        <v>2.4570999999999999E-2</v>
      </c>
      <c r="L478" s="69">
        <v>0.23467199999999999</v>
      </c>
      <c r="M478" s="69">
        <v>3.1083E-2</v>
      </c>
      <c r="N478" s="69">
        <v>2.9169E-2</v>
      </c>
      <c r="O478" s="69">
        <v>0.19040599999999999</v>
      </c>
      <c r="P478" s="69">
        <v>100.29900000000001</v>
      </c>
      <c r="Q478" s="69">
        <v>83.503909375646231</v>
      </c>
    </row>
    <row r="479" spans="2:17" x14ac:dyDescent="0.2">
      <c r="B479" t="s">
        <v>1107</v>
      </c>
      <c r="C479" s="69">
        <v>51</v>
      </c>
      <c r="D479" s="25" t="s">
        <v>1105</v>
      </c>
      <c r="E479" s="25">
        <v>44869</v>
      </c>
      <c r="F479" s="3" t="s">
        <v>891</v>
      </c>
      <c r="G479" s="69">
        <v>15.2866</v>
      </c>
      <c r="H479" s="69">
        <v>39.8491</v>
      </c>
      <c r="I479" s="69">
        <v>44.667099999999998</v>
      </c>
      <c r="J479" s="69">
        <v>0.307251</v>
      </c>
      <c r="K479" s="69">
        <v>3.9225999999999997E-2</v>
      </c>
      <c r="L479" s="69">
        <v>0.214613</v>
      </c>
      <c r="M479" s="69">
        <v>2.4920999999999999E-2</v>
      </c>
      <c r="N479" s="69">
        <v>4.0424000000000002E-2</v>
      </c>
      <c r="O479" s="69">
        <v>0.19451599999999999</v>
      </c>
      <c r="P479" s="69">
        <v>100.624</v>
      </c>
      <c r="Q479" s="69">
        <v>83.89552916155229</v>
      </c>
    </row>
    <row r="480" spans="2:17" x14ac:dyDescent="0.2">
      <c r="B480" t="s">
        <v>1107</v>
      </c>
      <c r="C480" s="69">
        <v>51</v>
      </c>
      <c r="D480" s="25" t="s">
        <v>1105</v>
      </c>
      <c r="E480" s="25">
        <v>44869</v>
      </c>
      <c r="F480" s="3" t="s">
        <v>891</v>
      </c>
      <c r="G480" s="69">
        <v>15.067600000000001</v>
      </c>
      <c r="H480" s="69">
        <v>39.7575</v>
      </c>
      <c r="I480" s="69">
        <v>44.888199999999998</v>
      </c>
      <c r="J480" s="69">
        <v>0.28575899999999999</v>
      </c>
      <c r="K480" s="69">
        <v>3.1993000000000001E-2</v>
      </c>
      <c r="L480" s="69">
        <v>0.21823600000000001</v>
      </c>
      <c r="M480" s="69">
        <v>1.9772999999999999E-2</v>
      </c>
      <c r="N480" s="69">
        <v>4.9047E-2</v>
      </c>
      <c r="O480" s="69">
        <v>0.22000500000000001</v>
      </c>
      <c r="P480" s="69">
        <v>100.538</v>
      </c>
      <c r="Q480" s="69">
        <v>84.155483067142001</v>
      </c>
    </row>
    <row r="481" spans="2:17" x14ac:dyDescent="0.2">
      <c r="B481" t="s">
        <v>1107</v>
      </c>
      <c r="C481" s="69">
        <v>51</v>
      </c>
      <c r="D481" s="25" t="s">
        <v>1105</v>
      </c>
      <c r="E481" s="25">
        <v>44869</v>
      </c>
      <c r="F481" s="3" t="s">
        <v>891</v>
      </c>
      <c r="G481" s="69">
        <v>14.7174</v>
      </c>
      <c r="H481" s="69">
        <v>40.0306</v>
      </c>
      <c r="I481" s="69">
        <v>45.374400000000001</v>
      </c>
      <c r="J481" s="69">
        <v>0.26901399999999998</v>
      </c>
      <c r="K481" s="69">
        <v>3.9570000000000001E-2</v>
      </c>
      <c r="L481" s="69">
        <v>0.19858999999999999</v>
      </c>
      <c r="M481" s="69">
        <v>2.6676999999999999E-2</v>
      </c>
      <c r="N481" s="69">
        <v>5.1319999999999998E-2</v>
      </c>
      <c r="O481" s="69">
        <v>0.227074</v>
      </c>
      <c r="P481" s="69">
        <v>100.935</v>
      </c>
      <c r="Q481" s="69">
        <v>84.607375442366404</v>
      </c>
    </row>
    <row r="482" spans="2:17" x14ac:dyDescent="0.2">
      <c r="B482" t="s">
        <v>1107</v>
      </c>
      <c r="C482" s="69">
        <v>51</v>
      </c>
      <c r="D482" s="25" t="s">
        <v>1105</v>
      </c>
      <c r="E482" s="25">
        <v>44869</v>
      </c>
      <c r="F482" s="3" t="s">
        <v>891</v>
      </c>
      <c r="G482" s="69">
        <v>14.3628</v>
      </c>
      <c r="H482" s="69">
        <v>39.853299999999997</v>
      </c>
      <c r="I482" s="69">
        <v>45.392000000000003</v>
      </c>
      <c r="J482" s="69">
        <v>0.240477</v>
      </c>
      <c r="K482" s="69">
        <v>3.7150000000000002E-2</v>
      </c>
      <c r="L482" s="69">
        <v>0.18329799999999999</v>
      </c>
      <c r="M482" s="69">
        <v>1.4638E-2</v>
      </c>
      <c r="N482" s="69">
        <v>5.2025000000000002E-2</v>
      </c>
      <c r="O482" s="69">
        <v>0.27289099999999999</v>
      </c>
      <c r="P482" s="69">
        <v>100.40900000000001</v>
      </c>
      <c r="Q482" s="69">
        <v>84.927300373410475</v>
      </c>
    </row>
    <row r="483" spans="2:17" x14ac:dyDescent="0.2">
      <c r="B483" t="s">
        <v>1108</v>
      </c>
      <c r="C483" s="69">
        <v>51</v>
      </c>
      <c r="D483" s="25" t="s">
        <v>1105</v>
      </c>
      <c r="E483" s="25">
        <v>44869</v>
      </c>
      <c r="F483" s="3" t="s">
        <v>891</v>
      </c>
      <c r="G483" s="69">
        <v>21.386700000000001</v>
      </c>
      <c r="H483" s="69">
        <v>38.413400000000003</v>
      </c>
      <c r="I483" s="69">
        <v>39.071599999999997</v>
      </c>
      <c r="J483" s="69">
        <v>0.18254400000000001</v>
      </c>
      <c r="K483" s="69">
        <v>2.5360000000000001E-3</v>
      </c>
      <c r="L483" s="69">
        <v>0.69643699999999997</v>
      </c>
      <c r="M483" s="69">
        <v>2.4864000000000001E-2</v>
      </c>
      <c r="N483" s="69">
        <v>6.1919999999999996E-3</v>
      </c>
      <c r="O483" s="69">
        <v>8.7492E-2</v>
      </c>
      <c r="P483" s="69">
        <v>99.871700000000004</v>
      </c>
      <c r="Q483" s="69">
        <v>76.509566523262379</v>
      </c>
    </row>
    <row r="484" spans="2:17" x14ac:dyDescent="0.2">
      <c r="B484" t="s">
        <v>1108</v>
      </c>
      <c r="C484" s="69">
        <v>51</v>
      </c>
      <c r="D484" s="25" t="s">
        <v>1105</v>
      </c>
      <c r="E484" s="25">
        <v>44869</v>
      </c>
      <c r="F484" s="3" t="s">
        <v>891</v>
      </c>
      <c r="G484" s="69">
        <v>21.4512</v>
      </c>
      <c r="H484" s="69">
        <v>38.708199999999998</v>
      </c>
      <c r="I484" s="69">
        <v>39.511099999999999</v>
      </c>
      <c r="J484" s="69">
        <v>0.18582099999999999</v>
      </c>
      <c r="K484" s="69">
        <v>2.5959999999999998E-3</v>
      </c>
      <c r="L484" s="69">
        <v>0.69938500000000003</v>
      </c>
      <c r="M484" s="69">
        <v>2.4702000000000002E-2</v>
      </c>
      <c r="N484" s="69">
        <v>3.1295999999999997E-2</v>
      </c>
      <c r="O484" s="69">
        <v>8.3042000000000005E-2</v>
      </c>
      <c r="P484" s="69">
        <v>100.697</v>
      </c>
      <c r="Q484" s="69">
        <v>76.656161678792699</v>
      </c>
    </row>
    <row r="485" spans="2:17" x14ac:dyDescent="0.2">
      <c r="B485" t="s">
        <v>1108</v>
      </c>
      <c r="C485" s="69">
        <v>51</v>
      </c>
      <c r="D485" s="25" t="s">
        <v>1105</v>
      </c>
      <c r="E485" s="25">
        <v>44869</v>
      </c>
      <c r="F485" s="3" t="s">
        <v>891</v>
      </c>
      <c r="G485" s="69">
        <v>21.499199999999998</v>
      </c>
      <c r="H485" s="69">
        <v>38.5867</v>
      </c>
      <c r="I485" s="69">
        <v>39.295299999999997</v>
      </c>
      <c r="J485" s="69">
        <v>0.17899899999999999</v>
      </c>
      <c r="K485" s="69">
        <v>-2.7499999999999998E-3</v>
      </c>
      <c r="L485" s="69">
        <v>0.69033699999999998</v>
      </c>
      <c r="M485" s="69">
        <v>2.6223E-2</v>
      </c>
      <c r="N485" s="69">
        <v>3.0259999999999999E-2</v>
      </c>
      <c r="O485" s="69">
        <v>8.0582000000000001E-2</v>
      </c>
      <c r="P485" s="69">
        <v>100.38500000000001</v>
      </c>
      <c r="Q485" s="69">
        <v>76.517887281675954</v>
      </c>
    </row>
    <row r="486" spans="2:17" x14ac:dyDescent="0.2">
      <c r="B486" t="s">
        <v>1109</v>
      </c>
      <c r="C486" s="69">
        <v>51</v>
      </c>
      <c r="D486" s="25" t="s">
        <v>1105</v>
      </c>
      <c r="E486" s="25">
        <v>44869</v>
      </c>
      <c r="F486" s="3" t="s">
        <v>891</v>
      </c>
      <c r="G486" s="69">
        <v>16.949300000000001</v>
      </c>
      <c r="H486" s="69">
        <v>39.575099999999999</v>
      </c>
      <c r="I486" s="69">
        <v>43.714799999999997</v>
      </c>
      <c r="J486" s="69">
        <v>0.35402699999999998</v>
      </c>
      <c r="K486" s="69">
        <v>1.1426E-2</v>
      </c>
      <c r="L486" s="69">
        <v>0.26202799999999998</v>
      </c>
      <c r="M486" s="69">
        <v>3.6144999999999997E-2</v>
      </c>
      <c r="N486" s="69">
        <v>3.1529000000000001E-2</v>
      </c>
      <c r="O486" s="69">
        <v>0.17507</v>
      </c>
      <c r="P486" s="69">
        <v>101.10899999999999</v>
      </c>
      <c r="Q486" s="69">
        <v>82.137242038005098</v>
      </c>
    </row>
    <row r="487" spans="2:17" x14ac:dyDescent="0.2">
      <c r="B487" t="s">
        <v>1109</v>
      </c>
      <c r="C487" s="69">
        <v>51</v>
      </c>
      <c r="D487" s="25" t="s">
        <v>1105</v>
      </c>
      <c r="E487" s="25">
        <v>44869</v>
      </c>
      <c r="F487" s="3" t="s">
        <v>891</v>
      </c>
      <c r="G487" s="69">
        <v>16.1206</v>
      </c>
      <c r="H487" s="69">
        <v>39.832900000000002</v>
      </c>
      <c r="I487" s="69">
        <v>44.408999999999999</v>
      </c>
      <c r="J487" s="69">
        <v>0.34199400000000002</v>
      </c>
      <c r="K487" s="69">
        <v>1.9415999999999999E-2</v>
      </c>
      <c r="L487" s="69">
        <v>0.236896</v>
      </c>
      <c r="M487" s="69">
        <v>2.3002000000000002E-2</v>
      </c>
      <c r="N487" s="69">
        <v>2.9696E-2</v>
      </c>
      <c r="O487" s="69">
        <v>0.18590799999999999</v>
      </c>
      <c r="P487" s="69">
        <v>101.199</v>
      </c>
      <c r="Q487" s="69">
        <v>83.083523747977353</v>
      </c>
    </row>
    <row r="488" spans="2:17" x14ac:dyDescent="0.2">
      <c r="B488" t="s">
        <v>1109</v>
      </c>
      <c r="C488" s="69">
        <v>51</v>
      </c>
      <c r="D488" s="25" t="s">
        <v>1105</v>
      </c>
      <c r="E488" s="25">
        <v>44869</v>
      </c>
      <c r="F488" s="3" t="s">
        <v>891</v>
      </c>
      <c r="G488" s="69">
        <v>16.937200000000001</v>
      </c>
      <c r="H488" s="69">
        <v>39.500700000000002</v>
      </c>
      <c r="I488" s="69">
        <v>43.679699999999997</v>
      </c>
      <c r="J488" s="69">
        <v>0.30355100000000002</v>
      </c>
      <c r="K488" s="69">
        <v>1.4213999999999999E-2</v>
      </c>
      <c r="L488" s="69">
        <v>0.244422</v>
      </c>
      <c r="M488" s="69">
        <v>3.8719000000000003E-2</v>
      </c>
      <c r="N488" s="69">
        <v>4.4567000000000002E-2</v>
      </c>
      <c r="O488" s="69">
        <v>0.158804</v>
      </c>
      <c r="P488" s="69">
        <v>100.922</v>
      </c>
      <c r="Q488" s="69">
        <v>82.135950048481604</v>
      </c>
    </row>
    <row r="489" spans="2:17" x14ac:dyDescent="0.2">
      <c r="B489" t="s">
        <v>1109</v>
      </c>
      <c r="C489" s="69">
        <v>51</v>
      </c>
      <c r="D489" s="25" t="s">
        <v>1105</v>
      </c>
      <c r="E489" s="25">
        <v>44869</v>
      </c>
      <c r="F489" s="3" t="s">
        <v>891</v>
      </c>
      <c r="G489" s="69">
        <v>17.940200000000001</v>
      </c>
      <c r="H489" s="69">
        <v>39.2958</v>
      </c>
      <c r="I489" s="69">
        <v>42.626199999999997</v>
      </c>
      <c r="J489" s="69">
        <v>0.27929399999999999</v>
      </c>
      <c r="K489" s="69">
        <v>6.5250000000000004E-3</v>
      </c>
      <c r="L489" s="69">
        <v>0.28366799999999998</v>
      </c>
      <c r="M489" s="69">
        <v>2.6824000000000001E-2</v>
      </c>
      <c r="N489" s="69">
        <v>4.2942000000000001E-2</v>
      </c>
      <c r="O489" s="69">
        <v>0.13809199999999999</v>
      </c>
      <c r="P489" s="69">
        <v>100.64</v>
      </c>
      <c r="Q489" s="69">
        <v>80.901739802398239</v>
      </c>
    </row>
    <row r="490" spans="2:17" x14ac:dyDescent="0.2">
      <c r="B490" t="s">
        <v>1109</v>
      </c>
      <c r="C490" s="69">
        <v>51</v>
      </c>
      <c r="D490" s="25" t="s">
        <v>1105</v>
      </c>
      <c r="E490" s="25">
        <v>44869</v>
      </c>
      <c r="F490" s="3" t="s">
        <v>891</v>
      </c>
      <c r="G490" s="69">
        <v>18.661200000000001</v>
      </c>
      <c r="H490" s="69">
        <v>39.079700000000003</v>
      </c>
      <c r="I490" s="69">
        <v>42.1646</v>
      </c>
      <c r="J490" s="69">
        <v>0.28258699999999998</v>
      </c>
      <c r="K490" s="69">
        <v>4.26E-4</v>
      </c>
      <c r="L490" s="69">
        <v>0.26922299999999999</v>
      </c>
      <c r="M490" s="69">
        <v>1.8755999999999998E-2</v>
      </c>
      <c r="N490" s="69">
        <v>2.4972000000000001E-2</v>
      </c>
      <c r="O490" s="69">
        <v>0.14035700000000001</v>
      </c>
      <c r="P490" s="69">
        <v>100.642</v>
      </c>
      <c r="Q490" s="69">
        <v>80.112634144452258</v>
      </c>
    </row>
    <row r="491" spans="2:17" x14ac:dyDescent="0.2">
      <c r="B491" t="s">
        <v>1110</v>
      </c>
      <c r="C491" s="69">
        <v>51</v>
      </c>
      <c r="D491" s="25" t="s">
        <v>1105</v>
      </c>
      <c r="E491" s="25">
        <v>44869</v>
      </c>
      <c r="F491" s="3" t="s">
        <v>891</v>
      </c>
      <c r="G491" s="69">
        <v>16.770199999999999</v>
      </c>
      <c r="H491" s="69">
        <v>39.1813</v>
      </c>
      <c r="I491" s="69">
        <v>43.171300000000002</v>
      </c>
      <c r="J491" s="69">
        <v>0.34841499999999997</v>
      </c>
      <c r="K491" s="69">
        <v>3.2064000000000002E-2</v>
      </c>
      <c r="L491" s="69">
        <v>0.25194499999999997</v>
      </c>
      <c r="M491" s="69">
        <v>2.7567999999999999E-2</v>
      </c>
      <c r="N491" s="69">
        <v>3.4243000000000003E-2</v>
      </c>
      <c r="O491" s="69">
        <v>0.160306</v>
      </c>
      <c r="P491" s="69">
        <v>99.9773</v>
      </c>
      <c r="Q491" s="69">
        <v>82.109534576371246</v>
      </c>
    </row>
    <row r="492" spans="2:17" x14ac:dyDescent="0.2">
      <c r="B492" t="s">
        <v>1110</v>
      </c>
      <c r="C492" s="69">
        <v>51</v>
      </c>
      <c r="D492" s="25" t="s">
        <v>1105</v>
      </c>
      <c r="E492" s="25">
        <v>44869</v>
      </c>
      <c r="F492" s="3" t="s">
        <v>891</v>
      </c>
      <c r="G492" s="69">
        <v>15.505699999999999</v>
      </c>
      <c r="H492" s="69">
        <v>39.476100000000002</v>
      </c>
      <c r="I492" s="69">
        <v>44.402099999999997</v>
      </c>
      <c r="J492" s="69">
        <v>0.32868199999999997</v>
      </c>
      <c r="K492" s="69">
        <v>3.6517000000000001E-2</v>
      </c>
      <c r="L492" s="69">
        <v>0.22367100000000001</v>
      </c>
      <c r="M492" s="69">
        <v>2.2676999999999999E-2</v>
      </c>
      <c r="N492" s="69">
        <v>3.6602999999999997E-2</v>
      </c>
      <c r="O492" s="69">
        <v>0.18650700000000001</v>
      </c>
      <c r="P492" s="69">
        <v>100.21899999999999</v>
      </c>
      <c r="Q492" s="69">
        <v>83.620983966776947</v>
      </c>
    </row>
    <row r="493" spans="2:17" x14ac:dyDescent="0.2">
      <c r="B493" t="s">
        <v>1110</v>
      </c>
      <c r="C493" s="69">
        <v>51</v>
      </c>
      <c r="D493" s="25" t="s">
        <v>1105</v>
      </c>
      <c r="E493" s="25">
        <v>44869</v>
      </c>
      <c r="F493" s="3" t="s">
        <v>891</v>
      </c>
      <c r="G493" s="69">
        <v>15.258699999999999</v>
      </c>
      <c r="H493" s="69">
        <v>39.676200000000001</v>
      </c>
      <c r="I493" s="69">
        <v>44.825499999999998</v>
      </c>
      <c r="J493" s="69">
        <v>0.30981300000000001</v>
      </c>
      <c r="K493" s="69">
        <v>4.4372000000000002E-2</v>
      </c>
      <c r="L493" s="69">
        <v>0.21290700000000001</v>
      </c>
      <c r="M493" s="69">
        <v>1.9767E-2</v>
      </c>
      <c r="N493" s="69">
        <v>4.3895000000000003E-2</v>
      </c>
      <c r="O493" s="69">
        <v>0.20491000000000001</v>
      </c>
      <c r="P493" s="69">
        <v>100.596</v>
      </c>
      <c r="Q493" s="69">
        <v>83.967908388131335</v>
      </c>
    </row>
    <row r="494" spans="2:17" x14ac:dyDescent="0.2">
      <c r="B494" t="s">
        <v>1110</v>
      </c>
      <c r="C494" s="69">
        <v>51</v>
      </c>
      <c r="D494" s="25" t="s">
        <v>1105</v>
      </c>
      <c r="E494" s="25">
        <v>44869</v>
      </c>
      <c r="F494" s="3" t="s">
        <v>891</v>
      </c>
      <c r="G494" s="69">
        <v>15.078099999999999</v>
      </c>
      <c r="H494" s="69">
        <v>39.5259</v>
      </c>
      <c r="I494" s="69">
        <v>45.009700000000002</v>
      </c>
      <c r="J494" s="69">
        <v>0.29126400000000002</v>
      </c>
      <c r="K494" s="69">
        <v>4.4409999999999998E-2</v>
      </c>
      <c r="L494" s="69">
        <v>0.21823699999999999</v>
      </c>
      <c r="M494" s="69">
        <v>3.8335000000000001E-2</v>
      </c>
      <c r="N494" s="69">
        <v>3.1773999999999997E-2</v>
      </c>
      <c r="O494" s="69">
        <v>0.215171</v>
      </c>
      <c r="P494" s="69">
        <v>100.453</v>
      </c>
      <c r="Q494" s="69">
        <v>84.182218953770231</v>
      </c>
    </row>
    <row r="495" spans="2:17" x14ac:dyDescent="0.2">
      <c r="B495" t="s">
        <v>1110</v>
      </c>
      <c r="C495" s="69">
        <v>51</v>
      </c>
      <c r="D495" s="25" t="s">
        <v>1105</v>
      </c>
      <c r="E495" s="25">
        <v>44869</v>
      </c>
      <c r="F495" s="3" t="s">
        <v>891</v>
      </c>
      <c r="G495" s="69">
        <v>15.044700000000001</v>
      </c>
      <c r="H495" s="69">
        <v>39.660600000000002</v>
      </c>
      <c r="I495" s="69">
        <v>44.973700000000001</v>
      </c>
      <c r="J495" s="69">
        <v>0.275505</v>
      </c>
      <c r="K495" s="69">
        <v>5.3793000000000001E-2</v>
      </c>
      <c r="L495" s="69">
        <v>0.212257</v>
      </c>
      <c r="M495" s="69">
        <v>2.3045E-2</v>
      </c>
      <c r="N495" s="69">
        <v>2.7265999999999999E-2</v>
      </c>
      <c r="O495" s="69">
        <v>0.212482</v>
      </c>
      <c r="P495" s="69">
        <v>100.483</v>
      </c>
      <c r="Q495" s="69">
        <v>84.201089095225669</v>
      </c>
    </row>
    <row r="496" spans="2:17" x14ac:dyDescent="0.2">
      <c r="B496" t="s">
        <v>1111</v>
      </c>
      <c r="C496" s="69">
        <v>51</v>
      </c>
      <c r="D496" s="25" t="s">
        <v>1105</v>
      </c>
      <c r="E496" s="25">
        <v>44869</v>
      </c>
      <c r="F496" s="3" t="s">
        <v>891</v>
      </c>
      <c r="G496" s="69">
        <v>16.406300000000002</v>
      </c>
      <c r="H496" s="69">
        <v>39.487299999999998</v>
      </c>
      <c r="I496" s="69">
        <v>43.8827</v>
      </c>
      <c r="J496" s="69">
        <v>0.32633000000000001</v>
      </c>
      <c r="K496" s="69">
        <v>-1.41E-3</v>
      </c>
      <c r="L496" s="69">
        <v>0.29661700000000002</v>
      </c>
      <c r="M496" s="69">
        <v>5.3669000000000001E-2</v>
      </c>
      <c r="N496" s="69">
        <v>4.8702000000000002E-2</v>
      </c>
      <c r="O496" s="69">
        <v>7.4102000000000001E-2</v>
      </c>
      <c r="P496" s="69">
        <v>100.574</v>
      </c>
      <c r="Q496" s="69">
        <v>82.664953155658111</v>
      </c>
    </row>
    <row r="497" spans="2:17" x14ac:dyDescent="0.2">
      <c r="B497" t="s">
        <v>1111</v>
      </c>
      <c r="C497" s="69">
        <v>51</v>
      </c>
      <c r="D497" s="25" t="s">
        <v>1105</v>
      </c>
      <c r="E497" s="25">
        <v>44869</v>
      </c>
      <c r="F497" s="3" t="s">
        <v>891</v>
      </c>
      <c r="G497" s="69">
        <v>17.909800000000001</v>
      </c>
      <c r="H497" s="69">
        <v>39.174700000000001</v>
      </c>
      <c r="I497" s="69">
        <v>42.793900000000001</v>
      </c>
      <c r="J497" s="69">
        <v>0.21896499999999999</v>
      </c>
      <c r="K497" s="71" t="s">
        <v>16</v>
      </c>
      <c r="L497" s="69">
        <v>0.36568699999999998</v>
      </c>
      <c r="M497" s="69">
        <v>1.6566999999999998E-2</v>
      </c>
      <c r="N497" s="69">
        <v>7.8120000000000004E-3</v>
      </c>
      <c r="O497" s="69">
        <v>5.2359999999999997E-2</v>
      </c>
      <c r="P497" s="69">
        <v>100.53400000000001</v>
      </c>
      <c r="Q497" s="69">
        <v>80.98838780314378</v>
      </c>
    </row>
    <row r="498" spans="2:17" x14ac:dyDescent="0.2">
      <c r="B498" t="s">
        <v>1111</v>
      </c>
      <c r="C498" s="69">
        <v>51</v>
      </c>
      <c r="D498" s="25" t="s">
        <v>1105</v>
      </c>
      <c r="E498" s="25">
        <v>44869</v>
      </c>
      <c r="F498" s="3" t="s">
        <v>891</v>
      </c>
      <c r="G498" s="69">
        <v>18.741199999999999</v>
      </c>
      <c r="H498" s="69">
        <v>39.230600000000003</v>
      </c>
      <c r="I498" s="69">
        <v>42.248199999999997</v>
      </c>
      <c r="J498" s="69">
        <v>0.20277100000000001</v>
      </c>
      <c r="K498" s="69">
        <v>-2.7499999999999998E-3</v>
      </c>
      <c r="L498" s="69">
        <v>0.40156900000000001</v>
      </c>
      <c r="M498" s="69">
        <v>1.0911000000000001E-2</v>
      </c>
      <c r="N498" s="69">
        <v>7.4479999999999998E-3</v>
      </c>
      <c r="O498" s="69">
        <v>5.4418000000000001E-2</v>
      </c>
      <c r="P498" s="69">
        <v>100.89400000000001</v>
      </c>
      <c r="Q498" s="69">
        <v>80.075897341401372</v>
      </c>
    </row>
    <row r="499" spans="2:17" x14ac:dyDescent="0.2">
      <c r="B499" t="s">
        <v>1111</v>
      </c>
      <c r="C499" s="69">
        <v>51</v>
      </c>
      <c r="D499" s="25" t="s">
        <v>1105</v>
      </c>
      <c r="E499" s="25">
        <v>44869</v>
      </c>
      <c r="F499" s="3" t="s">
        <v>891</v>
      </c>
      <c r="G499" s="69">
        <v>18.884899999999998</v>
      </c>
      <c r="H499" s="69">
        <v>39.031399999999998</v>
      </c>
      <c r="I499" s="69">
        <v>41.832900000000002</v>
      </c>
      <c r="J499" s="69">
        <v>0.19925799999999999</v>
      </c>
      <c r="K499" s="71" t="s">
        <v>16</v>
      </c>
      <c r="L499" s="69">
        <v>0.41813</v>
      </c>
      <c r="M499" s="69">
        <v>3.2550000000000003E-2</v>
      </c>
      <c r="N499" s="69">
        <v>1.6707E-2</v>
      </c>
      <c r="O499" s="69">
        <v>4.4852000000000003E-2</v>
      </c>
      <c r="P499" s="69">
        <v>100.44799999999999</v>
      </c>
      <c r="Q499" s="69">
        <v>79.794939506795941</v>
      </c>
    </row>
    <row r="500" spans="2:17" x14ac:dyDescent="0.2">
      <c r="B500" t="s">
        <v>1111</v>
      </c>
      <c r="C500" s="69">
        <v>51</v>
      </c>
      <c r="D500" s="25" t="s">
        <v>1105</v>
      </c>
      <c r="E500" s="25">
        <v>44869</v>
      </c>
      <c r="F500" s="3" t="s">
        <v>891</v>
      </c>
      <c r="G500" s="69">
        <v>18.911899999999999</v>
      </c>
      <c r="H500" s="69">
        <v>39.133699999999997</v>
      </c>
      <c r="I500" s="69">
        <v>42.010199999999998</v>
      </c>
      <c r="J500" s="69">
        <v>0.203074</v>
      </c>
      <c r="K500" s="71" t="s">
        <v>16</v>
      </c>
      <c r="L500" s="69">
        <v>0.432251</v>
      </c>
      <c r="M500" s="69">
        <v>2.3689000000000002E-2</v>
      </c>
      <c r="N500" s="69">
        <v>-4.62E-3</v>
      </c>
      <c r="O500" s="69">
        <v>5.6168999999999997E-2</v>
      </c>
      <c r="P500" s="69">
        <v>100.75700000000001</v>
      </c>
      <c r="Q500" s="69">
        <v>79.840043758610221</v>
      </c>
    </row>
    <row r="501" spans="2:17" x14ac:dyDescent="0.2">
      <c r="B501" t="s">
        <v>1112</v>
      </c>
      <c r="C501" s="69">
        <v>51</v>
      </c>
      <c r="D501" s="25" t="s">
        <v>1105</v>
      </c>
      <c r="E501" s="25">
        <v>44869</v>
      </c>
      <c r="F501" s="3" t="s">
        <v>891</v>
      </c>
      <c r="G501" s="69">
        <v>16.739599999999999</v>
      </c>
      <c r="H501" s="69">
        <v>39.271000000000001</v>
      </c>
      <c r="I501" s="69">
        <v>43.457099999999997</v>
      </c>
      <c r="J501" s="69">
        <v>0.36515300000000001</v>
      </c>
      <c r="K501" s="69">
        <v>2.4605999999999999E-2</v>
      </c>
      <c r="L501" s="69">
        <v>0.25753100000000001</v>
      </c>
      <c r="M501" s="69">
        <v>4.1295999999999999E-2</v>
      </c>
      <c r="N501" s="69">
        <v>4.0313000000000002E-2</v>
      </c>
      <c r="O501" s="69">
        <v>0.156585</v>
      </c>
      <c r="P501" s="69">
        <v>100.35299999999999</v>
      </c>
      <c r="Q501" s="69">
        <v>82.232950884596022</v>
      </c>
    </row>
    <row r="502" spans="2:17" x14ac:dyDescent="0.2">
      <c r="B502" t="s">
        <v>1112</v>
      </c>
      <c r="C502" s="69">
        <v>51</v>
      </c>
      <c r="D502" s="25" t="s">
        <v>1105</v>
      </c>
      <c r="E502" s="25">
        <v>44869</v>
      </c>
      <c r="F502" s="3" t="s">
        <v>891</v>
      </c>
      <c r="G502" s="69">
        <v>15.739699999999999</v>
      </c>
      <c r="H502" s="69">
        <v>39.429299999999998</v>
      </c>
      <c r="I502" s="69">
        <v>44.163800000000002</v>
      </c>
      <c r="J502" s="69">
        <v>0.343748</v>
      </c>
      <c r="K502" s="69">
        <v>2.1686E-2</v>
      </c>
      <c r="L502" s="69">
        <v>0.25556499999999999</v>
      </c>
      <c r="M502" s="69">
        <v>3.0404E-2</v>
      </c>
      <c r="N502" s="69">
        <v>2.7108E-2</v>
      </c>
      <c r="O502" s="69">
        <v>0.18481</v>
      </c>
      <c r="P502" s="69">
        <v>100.196</v>
      </c>
      <c r="Q502" s="69">
        <v>83.340192264672297</v>
      </c>
    </row>
    <row r="503" spans="2:17" x14ac:dyDescent="0.2">
      <c r="B503" t="s">
        <v>1112</v>
      </c>
      <c r="C503" s="69">
        <v>51</v>
      </c>
      <c r="D503" s="25" t="s">
        <v>1105</v>
      </c>
      <c r="E503" s="25">
        <v>44869</v>
      </c>
      <c r="F503" s="3" t="s">
        <v>891</v>
      </c>
      <c r="G503" s="69">
        <v>15.7027</v>
      </c>
      <c r="H503" s="69">
        <v>39.520299999999999</v>
      </c>
      <c r="I503" s="69">
        <v>44.382100000000001</v>
      </c>
      <c r="J503" s="69">
        <v>0.319436</v>
      </c>
      <c r="K503" s="69">
        <v>2.2779000000000001E-2</v>
      </c>
      <c r="L503" s="69">
        <v>0.23572599999999999</v>
      </c>
      <c r="M503" s="69">
        <v>2.2331E-2</v>
      </c>
      <c r="N503" s="69">
        <v>3.9511999999999999E-2</v>
      </c>
      <c r="O503" s="69">
        <v>0.182035</v>
      </c>
      <c r="P503" s="69">
        <v>100.42700000000001</v>
      </c>
      <c r="Q503" s="69">
        <v>83.441101550033522</v>
      </c>
    </row>
    <row r="504" spans="2:17" x14ac:dyDescent="0.2">
      <c r="B504" t="s">
        <v>1112</v>
      </c>
      <c r="C504" s="69">
        <v>51</v>
      </c>
      <c r="D504" s="25" t="s">
        <v>1105</v>
      </c>
      <c r="E504" s="25">
        <v>44869</v>
      </c>
      <c r="F504" s="3" t="s">
        <v>891</v>
      </c>
      <c r="G504" s="69">
        <v>15.790800000000001</v>
      </c>
      <c r="H504" s="69">
        <v>39.543399999999998</v>
      </c>
      <c r="I504" s="69">
        <v>44.349899999999998</v>
      </c>
      <c r="J504" s="69">
        <v>0.30291099999999999</v>
      </c>
      <c r="K504" s="69">
        <v>1.7965999999999999E-2</v>
      </c>
      <c r="L504" s="69">
        <v>0.21517600000000001</v>
      </c>
      <c r="M504" s="69">
        <v>3.0571999999999998E-2</v>
      </c>
      <c r="N504" s="69">
        <v>3.4910999999999998E-2</v>
      </c>
      <c r="O504" s="69">
        <v>0.179233</v>
      </c>
      <c r="P504" s="69">
        <v>100.465</v>
      </c>
      <c r="Q504" s="69">
        <v>83.353605194357968</v>
      </c>
    </row>
    <row r="505" spans="2:17" x14ac:dyDescent="0.2">
      <c r="B505" t="s">
        <v>1112</v>
      </c>
      <c r="C505" s="69">
        <v>51</v>
      </c>
      <c r="D505" s="25" t="s">
        <v>1105</v>
      </c>
      <c r="E505" s="25">
        <v>44869</v>
      </c>
      <c r="F505" s="3" t="s">
        <v>891</v>
      </c>
      <c r="G505" s="69">
        <v>16.1096</v>
      </c>
      <c r="H505" s="69">
        <v>39.383099999999999</v>
      </c>
      <c r="I505" s="69">
        <v>44.027900000000002</v>
      </c>
      <c r="J505" s="69">
        <v>0.27857700000000002</v>
      </c>
      <c r="K505" s="69">
        <v>2.1887E-2</v>
      </c>
      <c r="L505" s="69">
        <v>0.23970900000000001</v>
      </c>
      <c r="M505" s="69">
        <v>2.5052000000000001E-2</v>
      </c>
      <c r="N505" s="69">
        <v>3.3869999999999997E-2</v>
      </c>
      <c r="O505" s="69">
        <v>0.188168</v>
      </c>
      <c r="P505" s="69">
        <v>100.30800000000001</v>
      </c>
      <c r="Q505" s="69">
        <v>82.971688589393779</v>
      </c>
    </row>
    <row r="506" spans="2:17" x14ac:dyDescent="0.2">
      <c r="B506" t="s">
        <v>1113</v>
      </c>
      <c r="C506" s="69">
        <v>51</v>
      </c>
      <c r="D506" s="25" t="s">
        <v>1105</v>
      </c>
      <c r="E506" s="25">
        <v>44869</v>
      </c>
      <c r="F506" s="3" t="s">
        <v>891</v>
      </c>
      <c r="G506" s="69">
        <v>16.064699999999998</v>
      </c>
      <c r="H506" s="69">
        <v>39.507100000000001</v>
      </c>
      <c r="I506" s="69">
        <v>44.080500000000001</v>
      </c>
      <c r="J506" s="69">
        <v>0.32291799999999998</v>
      </c>
      <c r="K506" s="69">
        <v>2.7184E-2</v>
      </c>
      <c r="L506" s="69">
        <v>0.22526499999999999</v>
      </c>
      <c r="M506" s="69">
        <v>2.4031E-2</v>
      </c>
      <c r="N506" s="69">
        <v>3.0609000000000001E-2</v>
      </c>
      <c r="O506" s="69">
        <v>0.18318699999999999</v>
      </c>
      <c r="P506" s="69">
        <v>100.465</v>
      </c>
      <c r="Q506" s="69">
        <v>83.0279302166592</v>
      </c>
    </row>
    <row r="507" spans="2:17" x14ac:dyDescent="0.2">
      <c r="B507" t="s">
        <v>1113</v>
      </c>
      <c r="C507" s="69">
        <v>51</v>
      </c>
      <c r="D507" s="25" t="s">
        <v>1105</v>
      </c>
      <c r="E507" s="25">
        <v>44869</v>
      </c>
      <c r="F507" s="3" t="s">
        <v>891</v>
      </c>
      <c r="G507" s="69">
        <v>15.2761</v>
      </c>
      <c r="H507" s="69">
        <v>39.714199999999998</v>
      </c>
      <c r="I507" s="69">
        <v>44.978099999999998</v>
      </c>
      <c r="J507" s="69">
        <v>0.31173600000000001</v>
      </c>
      <c r="K507" s="69">
        <v>1.8311999999999998E-2</v>
      </c>
      <c r="L507" s="69">
        <v>0.23647899999999999</v>
      </c>
      <c r="M507" s="69">
        <v>2.0125000000000001E-2</v>
      </c>
      <c r="N507" s="69">
        <v>2.9654E-2</v>
      </c>
      <c r="O507" s="69">
        <v>0.21049300000000001</v>
      </c>
      <c r="P507" s="69">
        <v>100.795</v>
      </c>
      <c r="Q507" s="69">
        <v>83.998272288623696</v>
      </c>
    </row>
    <row r="508" spans="2:17" x14ac:dyDescent="0.2">
      <c r="B508" t="s">
        <v>1113</v>
      </c>
      <c r="C508" s="69">
        <v>51</v>
      </c>
      <c r="D508" s="25" t="s">
        <v>1105</v>
      </c>
      <c r="E508" s="25">
        <v>44869</v>
      </c>
      <c r="F508" s="3" t="s">
        <v>891</v>
      </c>
      <c r="G508" s="69">
        <v>15.100099999999999</v>
      </c>
      <c r="H508" s="69">
        <v>39.850299999999997</v>
      </c>
      <c r="I508" s="69">
        <v>45.145099999999999</v>
      </c>
      <c r="J508" s="69">
        <v>0.296678</v>
      </c>
      <c r="K508" s="69">
        <v>3.0513999999999999E-2</v>
      </c>
      <c r="L508" s="69">
        <v>0.204956</v>
      </c>
      <c r="M508" s="69">
        <v>2.6499000000000002E-2</v>
      </c>
      <c r="N508" s="69">
        <v>4.2206E-2</v>
      </c>
      <c r="O508" s="69">
        <v>0.198439</v>
      </c>
      <c r="P508" s="69">
        <v>100.895</v>
      </c>
      <c r="Q508" s="69">
        <v>84.202802721317127</v>
      </c>
    </row>
    <row r="509" spans="2:17" x14ac:dyDescent="0.2">
      <c r="B509" t="s">
        <v>1113</v>
      </c>
      <c r="C509" s="69">
        <v>51</v>
      </c>
      <c r="D509" s="25" t="s">
        <v>1105</v>
      </c>
      <c r="E509" s="25">
        <v>44869</v>
      </c>
      <c r="F509" s="3" t="s">
        <v>891</v>
      </c>
      <c r="G509" s="69">
        <v>14.986499999999999</v>
      </c>
      <c r="H509" s="69">
        <v>39.793500000000002</v>
      </c>
      <c r="I509" s="69">
        <v>45.025700000000001</v>
      </c>
      <c r="J509" s="69">
        <v>0.295122</v>
      </c>
      <c r="K509" s="69">
        <v>2.5684999999999999E-2</v>
      </c>
      <c r="L509" s="69">
        <v>0.22530900000000001</v>
      </c>
      <c r="M509" s="69">
        <v>1.9275E-2</v>
      </c>
      <c r="N509" s="69">
        <v>5.4157999999999998E-2</v>
      </c>
      <c r="O509" s="69">
        <v>0.20663000000000001</v>
      </c>
      <c r="P509" s="69">
        <v>100.63200000000001</v>
      </c>
      <c r="Q509" s="69">
        <v>84.267895254577908</v>
      </c>
    </row>
    <row r="510" spans="2:17" x14ac:dyDescent="0.2">
      <c r="B510" t="s">
        <v>1113</v>
      </c>
      <c r="C510" s="69">
        <v>51</v>
      </c>
      <c r="D510" s="25" t="s">
        <v>1105</v>
      </c>
      <c r="E510" s="25">
        <v>44869</v>
      </c>
      <c r="F510" s="3" t="s">
        <v>891</v>
      </c>
      <c r="G510" s="69">
        <v>14.8706</v>
      </c>
      <c r="H510" s="69">
        <v>39.889499999999998</v>
      </c>
      <c r="I510" s="69">
        <v>45.395099999999999</v>
      </c>
      <c r="J510" s="69">
        <v>0.28666399999999997</v>
      </c>
      <c r="K510" s="69">
        <v>4.5788000000000002E-2</v>
      </c>
      <c r="L510" s="69">
        <v>0.19864799999999999</v>
      </c>
      <c r="M510" s="69">
        <v>2.1350999999999998E-2</v>
      </c>
      <c r="N510" s="69">
        <v>3.2682000000000003E-2</v>
      </c>
      <c r="O510" s="69">
        <v>0.22561500000000001</v>
      </c>
      <c r="P510" s="69">
        <v>100.96599999999999</v>
      </c>
      <c r="Q510" s="69">
        <v>84.478010441286244</v>
      </c>
    </row>
    <row r="511" spans="2:17" x14ac:dyDescent="0.2">
      <c r="B511" t="s">
        <v>1114</v>
      </c>
      <c r="C511" s="69">
        <v>51</v>
      </c>
      <c r="D511" s="25" t="s">
        <v>1105</v>
      </c>
      <c r="E511" s="25">
        <v>44869</v>
      </c>
      <c r="F511" s="3" t="s">
        <v>891</v>
      </c>
      <c r="G511" s="69">
        <v>17.351299999999998</v>
      </c>
      <c r="H511" s="69">
        <v>39.201900000000002</v>
      </c>
      <c r="I511" s="69">
        <v>42.732700000000001</v>
      </c>
      <c r="J511" s="69">
        <v>0.33445799999999998</v>
      </c>
      <c r="K511" s="69">
        <v>2.2806E-2</v>
      </c>
      <c r="L511" s="69">
        <v>0.266152</v>
      </c>
      <c r="M511" s="69">
        <v>3.9369000000000001E-2</v>
      </c>
      <c r="N511" s="69">
        <v>2.8657999999999999E-2</v>
      </c>
      <c r="O511" s="69">
        <v>0.126412</v>
      </c>
      <c r="P511" s="69">
        <v>100.104</v>
      </c>
      <c r="Q511" s="69">
        <v>81.449863187642762</v>
      </c>
    </row>
    <row r="512" spans="2:17" x14ac:dyDescent="0.2">
      <c r="B512" t="s">
        <v>1114</v>
      </c>
      <c r="C512" s="69">
        <v>51</v>
      </c>
      <c r="D512" s="25" t="s">
        <v>1105</v>
      </c>
      <c r="E512" s="25">
        <v>44869</v>
      </c>
      <c r="F512" s="3" t="s">
        <v>891</v>
      </c>
      <c r="G512" s="69">
        <v>15.8209</v>
      </c>
      <c r="H512" s="69">
        <v>39.453299999999999</v>
      </c>
      <c r="I512" s="69">
        <v>44.1541</v>
      </c>
      <c r="J512" s="69">
        <v>0.323627</v>
      </c>
      <c r="K512" s="69">
        <v>2.1503000000000001E-2</v>
      </c>
      <c r="L512" s="69">
        <v>0.22210199999999999</v>
      </c>
      <c r="M512" s="69">
        <v>3.2301000000000003E-2</v>
      </c>
      <c r="N512" s="69">
        <v>2.3316E-2</v>
      </c>
      <c r="O512" s="69">
        <v>0.17883499999999999</v>
      </c>
      <c r="P512" s="69">
        <v>100.23</v>
      </c>
      <c r="Q512" s="69">
        <v>83.265596298443356</v>
      </c>
    </row>
    <row r="513" spans="2:17" x14ac:dyDescent="0.2">
      <c r="B513" t="s">
        <v>1114</v>
      </c>
      <c r="C513" s="69">
        <v>51</v>
      </c>
      <c r="D513" s="25" t="s">
        <v>1105</v>
      </c>
      <c r="E513" s="25">
        <v>44869</v>
      </c>
      <c r="F513" s="3" t="s">
        <v>891</v>
      </c>
      <c r="G513" s="69">
        <v>15.226000000000001</v>
      </c>
      <c r="H513" s="69">
        <v>39.589500000000001</v>
      </c>
      <c r="I513" s="69">
        <v>44.846600000000002</v>
      </c>
      <c r="J513" s="69">
        <v>0.300153</v>
      </c>
      <c r="K513" s="69">
        <v>3.7039999999999997E-2</v>
      </c>
      <c r="L513" s="69">
        <v>0.229327</v>
      </c>
      <c r="M513" s="69">
        <v>1.2904000000000001E-2</v>
      </c>
      <c r="N513" s="69">
        <v>2.3784E-2</v>
      </c>
      <c r="O513" s="69">
        <v>0.18989200000000001</v>
      </c>
      <c r="P513" s="69">
        <v>100.455</v>
      </c>
      <c r="Q513" s="69">
        <v>84.003077231703841</v>
      </c>
    </row>
    <row r="514" spans="2:17" x14ac:dyDescent="0.2">
      <c r="B514" t="s">
        <v>1114</v>
      </c>
      <c r="C514" s="69">
        <v>51</v>
      </c>
      <c r="D514" s="25" t="s">
        <v>1105</v>
      </c>
      <c r="E514" s="25">
        <v>44869</v>
      </c>
      <c r="F514" s="3" t="s">
        <v>891</v>
      </c>
      <c r="G514" s="69">
        <v>14.923400000000001</v>
      </c>
      <c r="H514" s="69">
        <v>39.565600000000003</v>
      </c>
      <c r="I514" s="69">
        <v>44.932400000000001</v>
      </c>
      <c r="J514" s="69">
        <v>0.28405599999999998</v>
      </c>
      <c r="K514" s="69">
        <v>4.0660000000000002E-2</v>
      </c>
      <c r="L514" s="69">
        <v>0.207178</v>
      </c>
      <c r="M514" s="69">
        <v>2.0315E-2</v>
      </c>
      <c r="N514" s="69">
        <v>2.8209999999999999E-2</v>
      </c>
      <c r="O514" s="69">
        <v>0.210781</v>
      </c>
      <c r="P514" s="69">
        <v>100.21299999999999</v>
      </c>
      <c r="Q514" s="69">
        <v>84.29632702058467</v>
      </c>
    </row>
    <row r="515" spans="2:17" x14ac:dyDescent="0.2">
      <c r="B515" t="s">
        <v>1114</v>
      </c>
      <c r="C515" s="69">
        <v>51</v>
      </c>
      <c r="D515" s="25" t="s">
        <v>1105</v>
      </c>
      <c r="E515" s="25">
        <v>44869</v>
      </c>
      <c r="F515" s="3" t="s">
        <v>891</v>
      </c>
      <c r="G515" s="69">
        <v>14.734999999999999</v>
      </c>
      <c r="H515" s="69">
        <v>39.512599999999999</v>
      </c>
      <c r="I515" s="69">
        <v>45.072699999999998</v>
      </c>
      <c r="J515" s="69">
        <v>0.27069100000000001</v>
      </c>
      <c r="K515" s="69">
        <v>3.9320000000000001E-2</v>
      </c>
      <c r="L515" s="69">
        <v>0.203546</v>
      </c>
      <c r="M515" s="69">
        <v>1.8939000000000001E-2</v>
      </c>
      <c r="N515" s="69">
        <v>3.6720999999999997E-2</v>
      </c>
      <c r="O515" s="69">
        <v>0.215113</v>
      </c>
      <c r="P515" s="69">
        <v>100.105</v>
      </c>
      <c r="Q515" s="69">
        <v>84.504644581427371</v>
      </c>
    </row>
    <row r="516" spans="2:17" x14ac:dyDescent="0.2">
      <c r="B516" t="s">
        <v>1114</v>
      </c>
      <c r="C516" s="69">
        <v>51</v>
      </c>
      <c r="D516" s="25" t="s">
        <v>1105</v>
      </c>
      <c r="E516" s="25">
        <v>44869</v>
      </c>
      <c r="F516" s="3" t="s">
        <v>891</v>
      </c>
      <c r="G516" s="69">
        <v>14.596500000000001</v>
      </c>
      <c r="H516" s="69">
        <v>39.6447</v>
      </c>
      <c r="I516" s="69">
        <v>45.2027</v>
      </c>
      <c r="J516" s="69">
        <v>0.256745</v>
      </c>
      <c r="K516" s="69">
        <v>5.4727999999999999E-2</v>
      </c>
      <c r="L516" s="69">
        <v>0.21649399999999999</v>
      </c>
      <c r="M516" s="69">
        <v>1.4983E-2</v>
      </c>
      <c r="N516" s="69">
        <v>4.0008000000000002E-2</v>
      </c>
      <c r="O516" s="69">
        <v>0.26134499999999999</v>
      </c>
      <c r="P516" s="69">
        <v>100.288</v>
      </c>
      <c r="Q516" s="69">
        <v>84.665318804990306</v>
      </c>
    </row>
    <row r="517" spans="2:17" x14ac:dyDescent="0.2">
      <c r="B517" t="s">
        <v>1114</v>
      </c>
      <c r="C517" s="69">
        <v>51</v>
      </c>
      <c r="D517" s="25" t="s">
        <v>1105</v>
      </c>
      <c r="E517" s="25">
        <v>44869</v>
      </c>
      <c r="F517" s="3" t="s">
        <v>891</v>
      </c>
      <c r="G517" s="69">
        <v>14.373900000000001</v>
      </c>
      <c r="H517" s="69">
        <v>39.682099999999998</v>
      </c>
      <c r="I517" s="69">
        <v>45.503399999999999</v>
      </c>
      <c r="J517" s="69">
        <v>0.24402499999999999</v>
      </c>
      <c r="K517" s="69">
        <v>5.5532999999999999E-2</v>
      </c>
      <c r="L517" s="69">
        <v>0.18734500000000001</v>
      </c>
      <c r="M517" s="69">
        <v>1.5854E-2</v>
      </c>
      <c r="N517" s="69">
        <v>3.9704000000000003E-2</v>
      </c>
      <c r="O517" s="69">
        <v>0.28359000000000001</v>
      </c>
      <c r="P517" s="69">
        <v>100.38500000000001</v>
      </c>
      <c r="Q517" s="69">
        <v>84.948772216172102</v>
      </c>
    </row>
    <row r="518" spans="2:17" x14ac:dyDescent="0.2">
      <c r="B518" t="s">
        <v>1114</v>
      </c>
      <c r="C518" s="69">
        <v>51</v>
      </c>
      <c r="D518" s="25" t="s">
        <v>1105</v>
      </c>
      <c r="E518" s="25">
        <v>44869</v>
      </c>
      <c r="F518" s="3" t="s">
        <v>891</v>
      </c>
      <c r="G518" s="69">
        <v>14.261699999999999</v>
      </c>
      <c r="H518" s="69">
        <v>39.769100000000002</v>
      </c>
      <c r="I518" s="69">
        <v>45.687399999999997</v>
      </c>
      <c r="J518" s="69">
        <v>0.24575900000000001</v>
      </c>
      <c r="K518" s="69">
        <v>6.4326999999999995E-2</v>
      </c>
      <c r="L518" s="69">
        <v>0.18854499999999999</v>
      </c>
      <c r="M518" s="69">
        <v>1.0855999999999999E-2</v>
      </c>
      <c r="N518" s="69">
        <v>5.0171E-2</v>
      </c>
      <c r="O518" s="69">
        <v>0.27732000000000001</v>
      </c>
      <c r="P518" s="69">
        <v>100.55500000000001</v>
      </c>
      <c r="Q518" s="69">
        <v>85.099933474472877</v>
      </c>
    </row>
    <row r="519" spans="2:17" x14ac:dyDescent="0.2">
      <c r="B519" t="s">
        <v>1114</v>
      </c>
      <c r="C519" s="69">
        <v>51</v>
      </c>
      <c r="D519" s="25" t="s">
        <v>1105</v>
      </c>
      <c r="E519" s="25">
        <v>44869</v>
      </c>
      <c r="F519" s="3" t="s">
        <v>891</v>
      </c>
      <c r="G519" s="69">
        <v>14.0723</v>
      </c>
      <c r="H519" s="69">
        <v>39.832299999999996</v>
      </c>
      <c r="I519" s="69">
        <v>45.570599999999999</v>
      </c>
      <c r="J519" s="69">
        <v>0.24397199999999999</v>
      </c>
      <c r="K519" s="69">
        <v>6.2918000000000002E-2</v>
      </c>
      <c r="L519" s="69">
        <v>0.18901200000000001</v>
      </c>
      <c r="M519" s="69">
        <v>4.6550000000000003E-3</v>
      </c>
      <c r="N519" s="69">
        <v>4.6646E-2</v>
      </c>
      <c r="O519" s="69">
        <v>0.29049900000000001</v>
      </c>
      <c r="P519" s="69">
        <v>100.313</v>
      </c>
      <c r="Q519" s="69">
        <v>85.23647549348091</v>
      </c>
    </row>
    <row r="520" spans="2:17" x14ac:dyDescent="0.2">
      <c r="B520" t="s">
        <v>1114</v>
      </c>
      <c r="C520" s="69">
        <v>51</v>
      </c>
      <c r="D520" s="25" t="s">
        <v>1105</v>
      </c>
      <c r="E520" s="25">
        <v>44869</v>
      </c>
      <c r="F520" s="3" t="s">
        <v>891</v>
      </c>
      <c r="G520" s="69">
        <v>14.038500000000001</v>
      </c>
      <c r="H520" s="69">
        <v>39.8553</v>
      </c>
      <c r="I520" s="69">
        <v>45.802799999999998</v>
      </c>
      <c r="J520" s="69">
        <v>0.237844</v>
      </c>
      <c r="K520" s="69">
        <v>6.4960000000000004E-2</v>
      </c>
      <c r="L520" s="69">
        <v>0.177816</v>
      </c>
      <c r="M520" s="69">
        <v>2.1038000000000001E-2</v>
      </c>
      <c r="N520" s="69">
        <v>5.4072000000000002E-2</v>
      </c>
      <c r="O520" s="69">
        <v>0.29509999999999997</v>
      </c>
      <c r="P520" s="69">
        <v>100.547</v>
      </c>
      <c r="Q520" s="69">
        <v>85.330455449656469</v>
      </c>
    </row>
    <row r="521" spans="2:17" x14ac:dyDescent="0.2">
      <c r="B521" t="s">
        <v>1114</v>
      </c>
      <c r="C521" s="69">
        <v>51</v>
      </c>
      <c r="D521" s="25" t="s">
        <v>1105</v>
      </c>
      <c r="E521" s="25">
        <v>44869</v>
      </c>
      <c r="F521" s="3" t="s">
        <v>891</v>
      </c>
      <c r="G521" s="69">
        <v>13.943300000000001</v>
      </c>
      <c r="H521" s="69">
        <v>39.896500000000003</v>
      </c>
      <c r="I521" s="69">
        <v>45.628</v>
      </c>
      <c r="J521" s="69">
        <v>0.23943999999999999</v>
      </c>
      <c r="K521" s="69">
        <v>5.5856999999999997E-2</v>
      </c>
      <c r="L521" s="69">
        <v>0.18379200000000001</v>
      </c>
      <c r="M521" s="69">
        <v>1.5351E-2</v>
      </c>
      <c r="N521" s="69">
        <v>4.5920999999999997E-2</v>
      </c>
      <c r="O521" s="69">
        <v>0.29753800000000002</v>
      </c>
      <c r="P521" s="69">
        <v>100.306</v>
      </c>
      <c r="Q521" s="69">
        <v>85.367721877501197</v>
      </c>
    </row>
    <row r="522" spans="2:17" x14ac:dyDescent="0.2">
      <c r="B522" t="s">
        <v>1115</v>
      </c>
      <c r="C522" s="69">
        <v>51</v>
      </c>
      <c r="D522" s="25" t="s">
        <v>1105</v>
      </c>
      <c r="E522" s="25">
        <v>44869</v>
      </c>
      <c r="F522" s="3" t="s">
        <v>891</v>
      </c>
      <c r="G522" s="69">
        <v>18.102699999999999</v>
      </c>
      <c r="H522" s="69">
        <v>39.110599999999998</v>
      </c>
      <c r="I522" s="69">
        <v>42.629399999999997</v>
      </c>
      <c r="J522" s="69">
        <v>0.33933099999999999</v>
      </c>
      <c r="K522" s="69">
        <v>4.2100000000000002E-3</v>
      </c>
      <c r="L522" s="69">
        <v>0.27394200000000002</v>
      </c>
      <c r="M522" s="69">
        <v>2.4434999999999998E-2</v>
      </c>
      <c r="N522" s="69">
        <v>3.0141000000000001E-2</v>
      </c>
      <c r="O522" s="69">
        <v>0.13122200000000001</v>
      </c>
      <c r="P522" s="69">
        <v>100.646</v>
      </c>
      <c r="Q522" s="69">
        <v>80.763207002224974</v>
      </c>
    </row>
    <row r="523" spans="2:17" x14ac:dyDescent="0.2">
      <c r="B523" t="s">
        <v>1115</v>
      </c>
      <c r="C523" s="69">
        <v>51</v>
      </c>
      <c r="D523" s="25" t="s">
        <v>1105</v>
      </c>
      <c r="E523" s="25">
        <v>44869</v>
      </c>
      <c r="F523" s="3" t="s">
        <v>891</v>
      </c>
      <c r="G523" s="69">
        <v>16.564699999999998</v>
      </c>
      <c r="H523" s="69">
        <v>39.371899999999997</v>
      </c>
      <c r="I523" s="69">
        <v>43.9099</v>
      </c>
      <c r="J523" s="69">
        <v>0.32266400000000001</v>
      </c>
      <c r="K523" s="69">
        <v>2.2294999999999999E-2</v>
      </c>
      <c r="L523" s="69">
        <v>0.25414599999999998</v>
      </c>
      <c r="M523" s="69">
        <v>3.2753999999999998E-2</v>
      </c>
      <c r="N523" s="69">
        <v>3.0147E-2</v>
      </c>
      <c r="O523" s="69">
        <v>0.189083</v>
      </c>
      <c r="P523" s="69">
        <v>100.69799999999999</v>
      </c>
      <c r="Q523" s="69">
        <v>82.535804302671281</v>
      </c>
    </row>
    <row r="524" spans="2:17" x14ac:dyDescent="0.2">
      <c r="B524" t="s">
        <v>1115</v>
      </c>
      <c r="C524" s="69">
        <v>51</v>
      </c>
      <c r="D524" s="25" t="s">
        <v>1105</v>
      </c>
      <c r="E524" s="25">
        <v>44869</v>
      </c>
      <c r="F524" s="3" t="s">
        <v>891</v>
      </c>
      <c r="G524" s="69">
        <v>15.5844</v>
      </c>
      <c r="H524" s="69">
        <v>39.6145</v>
      </c>
      <c r="I524" s="69">
        <v>44.734000000000002</v>
      </c>
      <c r="J524" s="69">
        <v>0.31516</v>
      </c>
      <c r="K524" s="69">
        <v>3.2680000000000001E-2</v>
      </c>
      <c r="L524" s="69">
        <v>0.21806700000000001</v>
      </c>
      <c r="M524" s="69">
        <v>2.1832000000000001E-2</v>
      </c>
      <c r="N524" s="69">
        <v>2.6424E-2</v>
      </c>
      <c r="O524" s="69">
        <v>0.19772999999999999</v>
      </c>
      <c r="P524" s="69">
        <v>100.745</v>
      </c>
      <c r="Q524" s="69">
        <v>83.653620692304372</v>
      </c>
    </row>
    <row r="525" spans="2:17" x14ac:dyDescent="0.2">
      <c r="B525" t="s">
        <v>1115</v>
      </c>
      <c r="C525" s="69">
        <v>51</v>
      </c>
      <c r="D525" s="25" t="s">
        <v>1105</v>
      </c>
      <c r="E525" s="25">
        <v>44869</v>
      </c>
      <c r="F525" s="3" t="s">
        <v>891</v>
      </c>
      <c r="G525" s="69">
        <v>15.488200000000001</v>
      </c>
      <c r="H525" s="69">
        <v>39.571100000000001</v>
      </c>
      <c r="I525" s="69">
        <v>44.633499999999998</v>
      </c>
      <c r="J525" s="69">
        <v>0.30343500000000001</v>
      </c>
      <c r="K525" s="69">
        <v>1.2359999999999999E-2</v>
      </c>
      <c r="L525" s="69">
        <v>0.219281</v>
      </c>
      <c r="M525" s="69">
        <v>2.5099E-2</v>
      </c>
      <c r="N525" s="69">
        <v>3.2169999999999997E-2</v>
      </c>
      <c r="O525" s="69">
        <v>0.194582</v>
      </c>
      <c r="P525" s="69">
        <v>100.48</v>
      </c>
      <c r="Q525" s="69">
        <v>83.707462459705198</v>
      </c>
    </row>
    <row r="526" spans="2:17" x14ac:dyDescent="0.2">
      <c r="B526" t="s">
        <v>1115</v>
      </c>
      <c r="C526" s="69">
        <v>51</v>
      </c>
      <c r="D526" s="25" t="s">
        <v>1105</v>
      </c>
      <c r="E526" s="25">
        <v>44869</v>
      </c>
      <c r="F526" s="3" t="s">
        <v>891</v>
      </c>
      <c r="G526" s="69">
        <v>15.880699999999999</v>
      </c>
      <c r="H526" s="69">
        <v>39.735300000000002</v>
      </c>
      <c r="I526" s="69">
        <v>44.415300000000002</v>
      </c>
      <c r="J526" s="69">
        <v>0.30602299999999999</v>
      </c>
      <c r="K526" s="69">
        <v>1.7478E-2</v>
      </c>
      <c r="L526" s="69">
        <v>0.21662799999999999</v>
      </c>
      <c r="M526" s="69">
        <v>3.3323999999999999E-2</v>
      </c>
      <c r="N526" s="69">
        <v>3.6701999999999999E-2</v>
      </c>
      <c r="O526" s="69">
        <v>0.20602400000000001</v>
      </c>
      <c r="P526" s="69">
        <v>100.848</v>
      </c>
      <c r="Q526" s="69">
        <v>83.29519817162101</v>
      </c>
    </row>
    <row r="527" spans="2:17" x14ac:dyDescent="0.2">
      <c r="B527" t="s">
        <v>1115</v>
      </c>
      <c r="C527" s="69">
        <v>51</v>
      </c>
      <c r="D527" s="25" t="s">
        <v>1105</v>
      </c>
      <c r="E527" s="25">
        <v>44869</v>
      </c>
      <c r="F527" s="3" t="s">
        <v>891</v>
      </c>
      <c r="G527" s="69">
        <v>16.473199999999999</v>
      </c>
      <c r="H527" s="69">
        <v>39.368099999999998</v>
      </c>
      <c r="I527" s="69">
        <v>43.384799999999998</v>
      </c>
      <c r="J527" s="69">
        <v>0.30526399999999998</v>
      </c>
      <c r="K527" s="69">
        <v>2.1708999999999999E-2</v>
      </c>
      <c r="L527" s="69">
        <v>0.23850499999999999</v>
      </c>
      <c r="M527" s="69">
        <v>2.6921E-2</v>
      </c>
      <c r="N527" s="69">
        <v>3.8172999999999999E-2</v>
      </c>
      <c r="O527" s="69">
        <v>0.198187</v>
      </c>
      <c r="P527" s="69">
        <v>100.05500000000001</v>
      </c>
      <c r="Q527" s="69">
        <v>82.442048751388299</v>
      </c>
    </row>
    <row r="528" spans="2:17" x14ac:dyDescent="0.2">
      <c r="B528" t="s">
        <v>1115</v>
      </c>
      <c r="C528" s="69">
        <v>51</v>
      </c>
      <c r="D528" s="25" t="s">
        <v>1105</v>
      </c>
      <c r="E528" s="25">
        <v>44869</v>
      </c>
      <c r="F528" s="3" t="s">
        <v>891</v>
      </c>
      <c r="G528" s="69">
        <v>16.972200000000001</v>
      </c>
      <c r="H528" s="69">
        <v>39.512700000000002</v>
      </c>
      <c r="I528" s="69">
        <v>43.607799999999997</v>
      </c>
      <c r="J528" s="69">
        <v>0.24243600000000001</v>
      </c>
      <c r="K528" s="69">
        <v>6.43E-3</v>
      </c>
      <c r="L528" s="69">
        <v>0.24200099999999999</v>
      </c>
      <c r="M528" s="69">
        <v>1.7815999999999999E-2</v>
      </c>
      <c r="N528" s="69">
        <v>2.6237E-2</v>
      </c>
      <c r="O528" s="69">
        <v>0.18210599999999999</v>
      </c>
      <c r="P528" s="69">
        <v>100.81</v>
      </c>
      <c r="Q528" s="69">
        <v>82.08142579498697</v>
      </c>
    </row>
    <row r="529" spans="2:17" x14ac:dyDescent="0.2">
      <c r="B529" t="s">
        <v>1115</v>
      </c>
      <c r="C529" s="69">
        <v>51</v>
      </c>
      <c r="D529" s="25" t="s">
        <v>1105</v>
      </c>
      <c r="E529" s="25">
        <v>44869</v>
      </c>
      <c r="F529" s="3" t="s">
        <v>891</v>
      </c>
      <c r="G529" s="69">
        <v>17.313800000000001</v>
      </c>
      <c r="H529" s="69">
        <v>39.253799999999998</v>
      </c>
      <c r="I529" s="69">
        <v>43.2864</v>
      </c>
      <c r="J529" s="69">
        <v>0.23044999999999999</v>
      </c>
      <c r="K529" s="69">
        <v>1.2102E-2</v>
      </c>
      <c r="L529" s="69">
        <v>0.24487300000000001</v>
      </c>
      <c r="M529" s="69">
        <v>1.3349E-2</v>
      </c>
      <c r="N529" s="69">
        <v>3.7976999999999997E-2</v>
      </c>
      <c r="O529" s="69">
        <v>0.16964399999999999</v>
      </c>
      <c r="P529" s="69">
        <v>100.562</v>
      </c>
      <c r="Q529" s="69">
        <v>81.676012113916016</v>
      </c>
    </row>
    <row r="530" spans="2:17" x14ac:dyDescent="0.2">
      <c r="B530" t="s">
        <v>1115</v>
      </c>
      <c r="C530" s="69">
        <v>51</v>
      </c>
      <c r="D530" s="25" t="s">
        <v>1105</v>
      </c>
      <c r="E530" s="25">
        <v>44869</v>
      </c>
      <c r="F530" s="3" t="s">
        <v>891</v>
      </c>
      <c r="G530" s="69">
        <v>17.437100000000001</v>
      </c>
      <c r="H530" s="69">
        <v>39.240600000000001</v>
      </c>
      <c r="I530" s="69">
        <v>43.274700000000003</v>
      </c>
      <c r="J530" s="69">
        <v>0.23865900000000001</v>
      </c>
      <c r="K530" s="69">
        <v>1.0290000000000001E-2</v>
      </c>
      <c r="L530" s="69">
        <v>0.24551200000000001</v>
      </c>
      <c r="M530" s="69">
        <v>1.3344E-2</v>
      </c>
      <c r="N530" s="69">
        <v>2.4438999999999999E-2</v>
      </c>
      <c r="O530" s="69">
        <v>0.18074799999999999</v>
      </c>
      <c r="P530" s="69">
        <v>100.66500000000001</v>
      </c>
      <c r="Q530" s="69">
        <v>81.565505285448609</v>
      </c>
    </row>
    <row r="531" spans="2:17" x14ac:dyDescent="0.2">
      <c r="B531" t="s">
        <v>1115</v>
      </c>
      <c r="C531" s="69">
        <v>51</v>
      </c>
      <c r="D531" s="25" t="s">
        <v>1105</v>
      </c>
      <c r="E531" s="25">
        <v>44869</v>
      </c>
      <c r="F531" s="3" t="s">
        <v>891</v>
      </c>
      <c r="G531" s="69">
        <v>17.488900000000001</v>
      </c>
      <c r="H531" s="69">
        <v>39.243600000000001</v>
      </c>
      <c r="I531" s="69">
        <v>43.241999999999997</v>
      </c>
      <c r="J531" s="69">
        <v>0.21952099999999999</v>
      </c>
      <c r="K531" s="69">
        <v>8.8090000000000009E-3</v>
      </c>
      <c r="L531" s="69">
        <v>0.26136100000000001</v>
      </c>
      <c r="M531" s="69">
        <v>2.7709000000000001E-2</v>
      </c>
      <c r="N531" s="69">
        <v>4.3742999999999997E-2</v>
      </c>
      <c r="O531" s="69">
        <v>0.19397700000000001</v>
      </c>
      <c r="P531" s="69">
        <v>100.73</v>
      </c>
      <c r="Q531" s="69">
        <v>81.509458556284159</v>
      </c>
    </row>
    <row r="532" spans="2:17" x14ac:dyDescent="0.2">
      <c r="B532" t="s">
        <v>1115</v>
      </c>
      <c r="C532" s="69">
        <v>51</v>
      </c>
      <c r="D532" s="25" t="s">
        <v>1105</v>
      </c>
      <c r="E532" s="25">
        <v>44869</v>
      </c>
      <c r="F532" s="3" t="s">
        <v>891</v>
      </c>
      <c r="G532" s="69">
        <v>17.454499999999999</v>
      </c>
      <c r="H532" s="69">
        <v>39.275599999999997</v>
      </c>
      <c r="I532" s="69">
        <v>43.0792</v>
      </c>
      <c r="J532" s="69">
        <v>0.218504</v>
      </c>
      <c r="K532" s="69">
        <v>7.8600000000000002E-4</v>
      </c>
      <c r="L532" s="69">
        <v>0.26289400000000002</v>
      </c>
      <c r="M532" s="69">
        <v>8.2100000000000003E-3</v>
      </c>
      <c r="N532" s="69">
        <v>3.1459000000000001E-2</v>
      </c>
      <c r="O532" s="69">
        <v>0.20149500000000001</v>
      </c>
      <c r="P532" s="69">
        <v>100.533</v>
      </c>
      <c r="Q532" s="69">
        <v>81.482266354338776</v>
      </c>
    </row>
    <row r="533" spans="2:17" x14ac:dyDescent="0.2">
      <c r="B533" t="s">
        <v>1115</v>
      </c>
      <c r="C533" s="69">
        <v>51</v>
      </c>
      <c r="D533" s="25" t="s">
        <v>1105</v>
      </c>
      <c r="E533" s="25">
        <v>44869</v>
      </c>
      <c r="F533" s="3" t="s">
        <v>891</v>
      </c>
      <c r="G533" s="69">
        <v>17.5243</v>
      </c>
      <c r="H533" s="69">
        <v>39.212000000000003</v>
      </c>
      <c r="I533" s="69">
        <v>43.097000000000001</v>
      </c>
      <c r="J533" s="69">
        <v>0.22165399999999999</v>
      </c>
      <c r="K533" s="69">
        <v>1.1781E-2</v>
      </c>
      <c r="L533" s="69">
        <v>0.24121300000000001</v>
      </c>
      <c r="M533" s="69">
        <v>1.5224E-2</v>
      </c>
      <c r="N533" s="69">
        <v>2.9856000000000001E-2</v>
      </c>
      <c r="O533" s="69">
        <v>0.18796499999999999</v>
      </c>
      <c r="P533" s="69">
        <v>100.541</v>
      </c>
      <c r="Q533" s="69">
        <v>81.428240003401299</v>
      </c>
    </row>
    <row r="534" spans="2:17" x14ac:dyDescent="0.2">
      <c r="B534" t="s">
        <v>1115</v>
      </c>
      <c r="C534" s="69">
        <v>51</v>
      </c>
      <c r="D534" s="25" t="s">
        <v>1105</v>
      </c>
      <c r="E534" s="25">
        <v>44869</v>
      </c>
      <c r="F534" s="3" t="s">
        <v>891</v>
      </c>
      <c r="G534" s="69">
        <v>17.5641</v>
      </c>
      <c r="H534" s="69">
        <v>39.215200000000003</v>
      </c>
      <c r="I534" s="69">
        <v>43.115200000000002</v>
      </c>
      <c r="J534" s="69">
        <v>0.21713499999999999</v>
      </c>
      <c r="K534" s="69">
        <v>8.7530000000000004E-3</v>
      </c>
      <c r="L534" s="69">
        <v>0.27341900000000002</v>
      </c>
      <c r="M534" s="69">
        <v>2.2922999999999999E-2</v>
      </c>
      <c r="N534" s="69">
        <v>3.1829000000000003E-2</v>
      </c>
      <c r="O534" s="69">
        <v>0.17391100000000001</v>
      </c>
      <c r="P534" s="69">
        <v>100.623</v>
      </c>
      <c r="Q534" s="69">
        <v>81.400274335057716</v>
      </c>
    </row>
    <row r="535" spans="2:17" x14ac:dyDescent="0.2">
      <c r="B535" t="s">
        <v>1116</v>
      </c>
      <c r="C535" s="69">
        <v>51</v>
      </c>
      <c r="D535" s="25" t="s">
        <v>1105</v>
      </c>
      <c r="E535" s="25">
        <v>44869</v>
      </c>
      <c r="F535" s="3" t="s">
        <v>891</v>
      </c>
      <c r="G535" s="69">
        <v>15.841699999999999</v>
      </c>
      <c r="H535" s="69">
        <v>39.7577</v>
      </c>
      <c r="I535" s="69">
        <v>44.492800000000003</v>
      </c>
      <c r="J535" s="69">
        <v>0.34056199999999998</v>
      </c>
      <c r="K535" s="69">
        <v>2.7824000000000002E-2</v>
      </c>
      <c r="L535" s="69">
        <v>0.234929</v>
      </c>
      <c r="M535" s="69">
        <v>1.9425999999999999E-2</v>
      </c>
      <c r="N535" s="69">
        <v>3.3047E-2</v>
      </c>
      <c r="O535" s="69">
        <v>0.18046400000000001</v>
      </c>
      <c r="P535" s="69">
        <v>100.928</v>
      </c>
      <c r="Q535" s="69">
        <v>83.353570290644569</v>
      </c>
    </row>
    <row r="536" spans="2:17" x14ac:dyDescent="0.2">
      <c r="B536" t="s">
        <v>1116</v>
      </c>
      <c r="C536" s="69">
        <v>51</v>
      </c>
      <c r="D536" s="25" t="s">
        <v>1105</v>
      </c>
      <c r="E536" s="25">
        <v>44869</v>
      </c>
      <c r="F536" s="3" t="s">
        <v>891</v>
      </c>
      <c r="G536" s="69">
        <v>15.5747</v>
      </c>
      <c r="H536" s="69">
        <v>39.897199999999998</v>
      </c>
      <c r="I536" s="69">
        <v>44.773699999999998</v>
      </c>
      <c r="J536" s="69">
        <v>0.326071</v>
      </c>
      <c r="K536" s="69">
        <v>2.5838E-2</v>
      </c>
      <c r="L536" s="69">
        <v>0.219801</v>
      </c>
      <c r="M536" s="69">
        <v>2.8902000000000001E-2</v>
      </c>
      <c r="N536" s="69">
        <v>4.8967999999999998E-2</v>
      </c>
      <c r="O536" s="69">
        <v>0.181202</v>
      </c>
      <c r="P536" s="69">
        <v>101.07599999999999</v>
      </c>
      <c r="Q536" s="69">
        <v>83.674252483503508</v>
      </c>
    </row>
    <row r="537" spans="2:17" x14ac:dyDescent="0.2">
      <c r="B537" t="s">
        <v>1116</v>
      </c>
      <c r="C537" s="69">
        <v>51</v>
      </c>
      <c r="D537" s="25" t="s">
        <v>1105</v>
      </c>
      <c r="E537" s="25">
        <v>44869</v>
      </c>
      <c r="F537" s="3" t="s">
        <v>891</v>
      </c>
      <c r="G537" s="69">
        <v>15.450100000000001</v>
      </c>
      <c r="H537" s="69">
        <v>39.392099999999999</v>
      </c>
      <c r="I537" s="69">
        <v>44.1601</v>
      </c>
      <c r="J537" s="69">
        <v>0.328679</v>
      </c>
      <c r="K537" s="69">
        <v>4.4692000000000003E-2</v>
      </c>
      <c r="L537" s="69">
        <v>0.22614100000000001</v>
      </c>
      <c r="M537" s="69">
        <v>1.1524E-2</v>
      </c>
      <c r="N537" s="69">
        <v>3.4388000000000002E-2</v>
      </c>
      <c r="O537" s="69">
        <v>0.186061</v>
      </c>
      <c r="P537" s="69">
        <v>99.833799999999997</v>
      </c>
      <c r="Q537" s="69">
        <v>83.595313376832152</v>
      </c>
    </row>
    <row r="538" spans="2:17" x14ac:dyDescent="0.2">
      <c r="B538" t="s">
        <v>1116</v>
      </c>
      <c r="C538" s="69">
        <v>51</v>
      </c>
      <c r="D538" s="25" t="s">
        <v>1105</v>
      </c>
      <c r="E538" s="25">
        <v>44869</v>
      </c>
      <c r="F538" s="3" t="s">
        <v>891</v>
      </c>
      <c r="G538" s="69">
        <v>15.6153</v>
      </c>
      <c r="H538" s="69">
        <v>39.739600000000003</v>
      </c>
      <c r="I538" s="69">
        <v>44.7866</v>
      </c>
      <c r="J538" s="69">
        <v>0.32786799999999999</v>
      </c>
      <c r="K538" s="69">
        <v>3.9905999999999997E-2</v>
      </c>
      <c r="L538" s="69">
        <v>0.22070000000000001</v>
      </c>
      <c r="M538" s="69">
        <v>2.7692999999999999E-2</v>
      </c>
      <c r="N538" s="69">
        <v>3.3998E-2</v>
      </c>
      <c r="O538" s="69">
        <v>0.188691</v>
      </c>
      <c r="P538" s="69">
        <v>100.98</v>
      </c>
      <c r="Q538" s="69">
        <v>83.642599139647956</v>
      </c>
    </row>
    <row r="539" spans="2:17" x14ac:dyDescent="0.2">
      <c r="B539" t="s">
        <v>1116</v>
      </c>
      <c r="C539" s="69">
        <v>51</v>
      </c>
      <c r="D539" s="25" t="s">
        <v>1105</v>
      </c>
      <c r="E539" s="25">
        <v>44869</v>
      </c>
      <c r="F539" s="3" t="s">
        <v>891</v>
      </c>
      <c r="G539" s="69">
        <v>15.662100000000001</v>
      </c>
      <c r="H539" s="69">
        <v>39.681800000000003</v>
      </c>
      <c r="I539" s="69">
        <v>44.641199999999998</v>
      </c>
      <c r="J539" s="69">
        <v>0.324125</v>
      </c>
      <c r="K539" s="69">
        <v>3.2883999999999997E-2</v>
      </c>
      <c r="L539" s="69">
        <v>0.20805799999999999</v>
      </c>
      <c r="M539" s="69">
        <v>2.9926000000000001E-2</v>
      </c>
      <c r="N539" s="69">
        <v>3.807E-2</v>
      </c>
      <c r="O539" s="69">
        <v>0.17818500000000001</v>
      </c>
      <c r="P539" s="69">
        <v>100.79600000000001</v>
      </c>
      <c r="Q539" s="69">
        <v>83.556997581984646</v>
      </c>
    </row>
    <row r="540" spans="2:17" x14ac:dyDescent="0.2">
      <c r="B540" t="s">
        <v>1116</v>
      </c>
      <c r="C540" s="69">
        <v>51</v>
      </c>
      <c r="D540" s="25" t="s">
        <v>1105</v>
      </c>
      <c r="E540" s="25">
        <v>44869</v>
      </c>
      <c r="F540" s="3" t="s">
        <v>891</v>
      </c>
      <c r="G540" s="69">
        <v>15.713200000000001</v>
      </c>
      <c r="H540" s="69">
        <v>39.580300000000001</v>
      </c>
      <c r="I540" s="69">
        <v>44.4788</v>
      </c>
      <c r="J540" s="69">
        <v>0.31364799999999998</v>
      </c>
      <c r="K540" s="69">
        <v>3.2896000000000002E-2</v>
      </c>
      <c r="L540" s="69">
        <v>0.22394700000000001</v>
      </c>
      <c r="M540" s="69">
        <v>3.0949999999999998E-2</v>
      </c>
      <c r="N540" s="69">
        <v>1.3894E-2</v>
      </c>
      <c r="O540" s="69">
        <v>0.18504200000000001</v>
      </c>
      <c r="P540" s="69">
        <v>100.57299999999999</v>
      </c>
      <c r="Q540" s="69">
        <v>83.461937462947574</v>
      </c>
    </row>
    <row r="541" spans="2:17" x14ac:dyDescent="0.2">
      <c r="B541" t="s">
        <v>1116</v>
      </c>
      <c r="C541" s="69">
        <v>51</v>
      </c>
      <c r="D541" s="25" t="s">
        <v>1105</v>
      </c>
      <c r="E541" s="25">
        <v>44869</v>
      </c>
      <c r="F541" s="3" t="s">
        <v>891</v>
      </c>
      <c r="G541" s="69">
        <v>15.7639</v>
      </c>
      <c r="H541" s="69">
        <v>39.935099999999998</v>
      </c>
      <c r="I541" s="69">
        <v>45.009</v>
      </c>
      <c r="J541" s="69">
        <v>0.32144400000000001</v>
      </c>
      <c r="K541" s="69">
        <v>4.6821000000000002E-2</v>
      </c>
      <c r="L541" s="69">
        <v>0.23300699999999999</v>
      </c>
      <c r="M541" s="69">
        <v>2.4421000000000002E-2</v>
      </c>
      <c r="N541" s="69">
        <v>2.8551E-2</v>
      </c>
      <c r="O541" s="69">
        <v>0.18235599999999999</v>
      </c>
      <c r="P541" s="69">
        <v>101.545</v>
      </c>
      <c r="Q541" s="69">
        <v>83.580684230780832</v>
      </c>
    </row>
    <row r="542" spans="2:17" x14ac:dyDescent="0.2">
      <c r="B542" t="s">
        <v>1116</v>
      </c>
      <c r="C542" s="69">
        <v>51</v>
      </c>
      <c r="D542" s="25" t="s">
        <v>1105</v>
      </c>
      <c r="E542" s="25">
        <v>44869</v>
      </c>
      <c r="F542" s="3" t="s">
        <v>891</v>
      </c>
      <c r="G542" s="69">
        <v>15.8209</v>
      </c>
      <c r="H542" s="69">
        <v>39.784799999999997</v>
      </c>
      <c r="I542" s="69">
        <v>44.773200000000003</v>
      </c>
      <c r="J542" s="69">
        <v>0.31239400000000001</v>
      </c>
      <c r="K542" s="69">
        <v>3.5064999999999999E-2</v>
      </c>
      <c r="L542" s="69">
        <v>0.221718</v>
      </c>
      <c r="M542" s="69">
        <v>1.1178E-2</v>
      </c>
      <c r="N542" s="69">
        <v>4.0684999999999999E-2</v>
      </c>
      <c r="O542" s="69">
        <v>0.18652099999999999</v>
      </c>
      <c r="P542" s="69">
        <v>101.18600000000001</v>
      </c>
      <c r="Q542" s="69">
        <v>83.458715463025868</v>
      </c>
    </row>
    <row r="543" spans="2:17" x14ac:dyDescent="0.2">
      <c r="B543" t="s">
        <v>1116</v>
      </c>
      <c r="C543" s="69">
        <v>51</v>
      </c>
      <c r="D543" s="25" t="s">
        <v>1105</v>
      </c>
      <c r="E543" s="25">
        <v>44869</v>
      </c>
      <c r="F543" s="3" t="s">
        <v>891</v>
      </c>
      <c r="G543" s="69">
        <v>15.8995</v>
      </c>
      <c r="H543" s="69">
        <v>39.773099999999999</v>
      </c>
      <c r="I543" s="69">
        <v>44.641199999999998</v>
      </c>
      <c r="J543" s="69">
        <v>0.30591400000000002</v>
      </c>
      <c r="K543" s="69">
        <v>2.6599999999999999E-2</v>
      </c>
      <c r="L543" s="69">
        <v>0.23039999999999999</v>
      </c>
      <c r="M543" s="69">
        <v>2.3036000000000001E-2</v>
      </c>
      <c r="N543" s="69">
        <v>2.1718999999999999E-2</v>
      </c>
      <c r="O543" s="69">
        <v>0.168429</v>
      </c>
      <c r="P543" s="69">
        <v>101.09</v>
      </c>
      <c r="Q543" s="69">
        <v>83.349243611498551</v>
      </c>
    </row>
    <row r="544" spans="2:17" x14ac:dyDescent="0.2">
      <c r="B544" t="s">
        <v>1116</v>
      </c>
      <c r="C544" s="69">
        <v>51</v>
      </c>
      <c r="D544" s="25" t="s">
        <v>1105</v>
      </c>
      <c r="E544" s="25">
        <v>44869</v>
      </c>
      <c r="F544" s="3" t="s">
        <v>891</v>
      </c>
      <c r="G544" s="69">
        <v>15.9338</v>
      </c>
      <c r="H544" s="69">
        <v>39.7301</v>
      </c>
      <c r="I544" s="69">
        <v>44.460299999999997</v>
      </c>
      <c r="J544" s="69">
        <v>0.30793599999999999</v>
      </c>
      <c r="K544" s="69">
        <v>2.93E-2</v>
      </c>
      <c r="L544" s="69">
        <v>0.21932499999999999</v>
      </c>
      <c r="M544" s="69">
        <v>3.5758999999999999E-2</v>
      </c>
      <c r="N544" s="69">
        <v>3.1304999999999999E-2</v>
      </c>
      <c r="O544" s="69">
        <v>0.17993799999999999</v>
      </c>
      <c r="P544" s="69">
        <v>100.928</v>
      </c>
      <c r="Q544" s="69">
        <v>83.262814318926104</v>
      </c>
    </row>
    <row r="545" spans="2:17" x14ac:dyDescent="0.2">
      <c r="B545" t="s">
        <v>1116</v>
      </c>
      <c r="C545" s="69">
        <v>51</v>
      </c>
      <c r="D545" s="25" t="s">
        <v>1105</v>
      </c>
      <c r="E545" s="25">
        <v>44869</v>
      </c>
      <c r="F545" s="3" t="s">
        <v>891</v>
      </c>
      <c r="G545" s="69">
        <v>16.0046</v>
      </c>
      <c r="H545" s="69">
        <v>39.879199999999997</v>
      </c>
      <c r="I545" s="69">
        <v>44.528799999999997</v>
      </c>
      <c r="J545" s="69">
        <v>0.29061700000000001</v>
      </c>
      <c r="K545" s="69">
        <v>2.5530000000000001E-2</v>
      </c>
      <c r="L545" s="69">
        <v>0.22040799999999999</v>
      </c>
      <c r="M545" s="69">
        <v>2.6124999999999999E-2</v>
      </c>
      <c r="N545" s="69">
        <v>2.9038999999999999E-2</v>
      </c>
      <c r="O545" s="69">
        <v>0.18257899999999999</v>
      </c>
      <c r="P545" s="69">
        <v>101.187</v>
      </c>
      <c r="Q545" s="69">
        <v>83.222444656192394</v>
      </c>
    </row>
    <row r="546" spans="2:17" x14ac:dyDescent="0.2">
      <c r="B546" t="s">
        <v>1117</v>
      </c>
      <c r="C546" s="69">
        <v>51</v>
      </c>
      <c r="D546" s="25" t="s">
        <v>1105</v>
      </c>
      <c r="E546" s="25">
        <v>44869</v>
      </c>
      <c r="F546" s="3" t="s">
        <v>891</v>
      </c>
      <c r="G546" s="69">
        <v>19.0185</v>
      </c>
      <c r="H546" s="69">
        <v>39.121499999999997</v>
      </c>
      <c r="I546" s="69">
        <v>41.881399999999999</v>
      </c>
      <c r="J546" s="69">
        <v>0.351742</v>
      </c>
      <c r="K546" s="69">
        <v>8.0490000000000006E-3</v>
      </c>
      <c r="L546" s="69">
        <v>0.300653</v>
      </c>
      <c r="M546" s="69">
        <v>3.0884999999999999E-2</v>
      </c>
      <c r="N546" s="69">
        <v>3.0522000000000001E-2</v>
      </c>
      <c r="O546" s="69">
        <v>0.125331</v>
      </c>
      <c r="P546" s="69">
        <v>100.869</v>
      </c>
      <c r="Q546" s="69">
        <v>79.699901843861824</v>
      </c>
    </row>
    <row r="547" spans="2:17" x14ac:dyDescent="0.2">
      <c r="B547" t="s">
        <v>1117</v>
      </c>
      <c r="C547" s="69">
        <v>51</v>
      </c>
      <c r="D547" s="25" t="s">
        <v>1105</v>
      </c>
      <c r="E547" s="25">
        <v>44869</v>
      </c>
      <c r="F547" s="3" t="s">
        <v>891</v>
      </c>
      <c r="G547" s="69">
        <v>17.835899999999999</v>
      </c>
      <c r="H547" s="69">
        <v>39.1464</v>
      </c>
      <c r="I547" s="69">
        <v>42.742699999999999</v>
      </c>
      <c r="J547" s="69">
        <v>0.33952199999999999</v>
      </c>
      <c r="K547" s="69">
        <v>8.9440000000000006E-3</v>
      </c>
      <c r="L547" s="69">
        <v>0.277028</v>
      </c>
      <c r="M547" s="69">
        <v>2.7546999999999999E-2</v>
      </c>
      <c r="N547" s="69">
        <v>3.1286000000000001E-2</v>
      </c>
      <c r="O547" s="69">
        <v>0.145374</v>
      </c>
      <c r="P547" s="69">
        <v>100.55500000000001</v>
      </c>
      <c r="Q547" s="69">
        <v>81.033654406558981</v>
      </c>
    </row>
    <row r="548" spans="2:17" x14ac:dyDescent="0.2">
      <c r="B548" t="s">
        <v>1117</v>
      </c>
      <c r="C548" s="69">
        <v>51</v>
      </c>
      <c r="D548" s="25" t="s">
        <v>1105</v>
      </c>
      <c r="E548" s="25">
        <v>44869</v>
      </c>
      <c r="F548" s="3" t="s">
        <v>891</v>
      </c>
      <c r="G548" s="69">
        <v>17.000299999999999</v>
      </c>
      <c r="H548" s="69">
        <v>39.3386</v>
      </c>
      <c r="I548" s="69">
        <v>43.297600000000003</v>
      </c>
      <c r="J548" s="69">
        <v>0.34010699999999999</v>
      </c>
      <c r="K548" s="69">
        <v>2.7004E-2</v>
      </c>
      <c r="L548" s="69">
        <v>0.25071900000000003</v>
      </c>
      <c r="M548" s="69">
        <v>2.5373E-2</v>
      </c>
      <c r="N548" s="69">
        <v>2.0247000000000001E-2</v>
      </c>
      <c r="O548" s="69">
        <v>0.144233</v>
      </c>
      <c r="P548" s="69">
        <v>100.444</v>
      </c>
      <c r="Q548" s="69">
        <v>81.951725945835832</v>
      </c>
    </row>
    <row r="549" spans="2:17" x14ac:dyDescent="0.2">
      <c r="B549" t="s">
        <v>1117</v>
      </c>
      <c r="C549" s="69">
        <v>51</v>
      </c>
      <c r="D549" s="25" t="s">
        <v>1105</v>
      </c>
      <c r="E549" s="25">
        <v>44869</v>
      </c>
      <c r="F549" s="3" t="s">
        <v>891</v>
      </c>
      <c r="G549" s="69">
        <v>16.246099999999998</v>
      </c>
      <c r="H549" s="69">
        <v>39.523099999999999</v>
      </c>
      <c r="I549" s="69">
        <v>44.002099999999999</v>
      </c>
      <c r="J549" s="69">
        <v>0.33115699999999998</v>
      </c>
      <c r="K549" s="69">
        <v>1.3102000000000001E-2</v>
      </c>
      <c r="L549" s="69">
        <v>0.233266</v>
      </c>
      <c r="M549" s="69">
        <v>2.9888000000000001E-2</v>
      </c>
      <c r="N549" s="69">
        <v>4.1953999999999998E-2</v>
      </c>
      <c r="O549" s="69">
        <v>0.165048</v>
      </c>
      <c r="P549" s="69">
        <v>100.586</v>
      </c>
      <c r="Q549" s="69">
        <v>82.843823959781318</v>
      </c>
    </row>
    <row r="550" spans="2:17" x14ac:dyDescent="0.2">
      <c r="B550" t="s">
        <v>1117</v>
      </c>
      <c r="C550" s="69">
        <v>51</v>
      </c>
      <c r="D550" s="25" t="s">
        <v>1105</v>
      </c>
      <c r="E550" s="25">
        <v>44869</v>
      </c>
      <c r="F550" s="3" t="s">
        <v>891</v>
      </c>
      <c r="G550" s="69">
        <v>15.898300000000001</v>
      </c>
      <c r="H550" s="69">
        <v>39.559699999999999</v>
      </c>
      <c r="I550" s="69">
        <v>44.168599999999998</v>
      </c>
      <c r="J550" s="69">
        <v>0.32196799999999998</v>
      </c>
      <c r="K550" s="69">
        <v>2.4323999999999998E-2</v>
      </c>
      <c r="L550" s="69">
        <v>0.22040899999999999</v>
      </c>
      <c r="M550" s="69">
        <v>2.9911E-2</v>
      </c>
      <c r="N550" s="69">
        <v>3.0629E-2</v>
      </c>
      <c r="O550" s="69">
        <v>0.16652500000000001</v>
      </c>
      <c r="P550" s="69">
        <v>100.42</v>
      </c>
      <c r="Q550" s="69">
        <v>83.202075234920358</v>
      </c>
    </row>
    <row r="551" spans="2:17" x14ac:dyDescent="0.2">
      <c r="B551" t="s">
        <v>1117</v>
      </c>
      <c r="C551" s="69">
        <v>51</v>
      </c>
      <c r="D551" s="25" t="s">
        <v>1105</v>
      </c>
      <c r="E551" s="25">
        <v>44869</v>
      </c>
      <c r="F551" s="3" t="s">
        <v>891</v>
      </c>
      <c r="G551" s="69">
        <v>16.0383</v>
      </c>
      <c r="H551" s="69">
        <v>39.671100000000003</v>
      </c>
      <c r="I551" s="69">
        <v>44.633299999999998</v>
      </c>
      <c r="J551" s="69">
        <v>0.32420700000000002</v>
      </c>
      <c r="K551" s="69">
        <v>1.6344999999999998E-2</v>
      </c>
      <c r="L551" s="69">
        <v>0.210177</v>
      </c>
      <c r="M551" s="69">
        <v>5.0203999999999999E-2</v>
      </c>
      <c r="N551" s="69">
        <v>4.5317999999999997E-2</v>
      </c>
      <c r="O551" s="69">
        <v>0.155862</v>
      </c>
      <c r="P551" s="69">
        <v>101.145</v>
      </c>
      <c r="Q551" s="69">
        <v>83.225813529495937</v>
      </c>
    </row>
    <row r="552" spans="2:17" x14ac:dyDescent="0.2">
      <c r="B552" t="s">
        <v>1117</v>
      </c>
      <c r="C552" s="69">
        <v>51</v>
      </c>
      <c r="D552" s="25" t="s">
        <v>1105</v>
      </c>
      <c r="E552" s="25">
        <v>44869</v>
      </c>
      <c r="F552" s="3" t="s">
        <v>891</v>
      </c>
      <c r="G552" s="69">
        <v>16.180800000000001</v>
      </c>
      <c r="H552" s="69">
        <v>39.581600000000002</v>
      </c>
      <c r="I552" s="69">
        <v>44.194499999999998</v>
      </c>
      <c r="J552" s="69">
        <v>0.39928599999999997</v>
      </c>
      <c r="K552" s="69">
        <v>1.9283999999999999E-2</v>
      </c>
      <c r="L552" s="69">
        <v>0.21631700000000001</v>
      </c>
      <c r="M552" s="69">
        <v>3.4209000000000003E-2</v>
      </c>
      <c r="N552" s="69">
        <v>2.5239999999999999E-2</v>
      </c>
      <c r="O552" s="69">
        <v>0.18365699999999999</v>
      </c>
      <c r="P552" s="69">
        <v>100.83499999999999</v>
      </c>
      <c r="Q552" s="69">
        <v>82.96276275949883</v>
      </c>
    </row>
    <row r="553" spans="2:17" x14ac:dyDescent="0.2">
      <c r="B553" t="s">
        <v>1117</v>
      </c>
      <c r="C553" s="69">
        <v>51</v>
      </c>
      <c r="D553" s="25" t="s">
        <v>1105</v>
      </c>
      <c r="E553" s="25">
        <v>44869</v>
      </c>
      <c r="F553" s="3" t="s">
        <v>891</v>
      </c>
      <c r="G553" s="69">
        <v>16.4725</v>
      </c>
      <c r="H553" s="69">
        <v>39.654699999999998</v>
      </c>
      <c r="I553" s="69">
        <v>44.182099999999998</v>
      </c>
      <c r="J553" s="69">
        <v>0.33418700000000001</v>
      </c>
      <c r="K553" s="69">
        <v>1.0429000000000001E-2</v>
      </c>
      <c r="L553" s="69">
        <v>0.23476900000000001</v>
      </c>
      <c r="M553" s="69">
        <v>2.7133000000000001E-2</v>
      </c>
      <c r="N553" s="69">
        <v>4.367E-2</v>
      </c>
      <c r="O553" s="69">
        <v>0.15861500000000001</v>
      </c>
      <c r="P553" s="69">
        <v>101.11799999999999</v>
      </c>
      <c r="Q553" s="69">
        <v>82.704705128652122</v>
      </c>
    </row>
    <row r="554" spans="2:17" x14ac:dyDescent="0.2">
      <c r="B554" t="s">
        <v>1117</v>
      </c>
      <c r="C554" s="69">
        <v>51</v>
      </c>
      <c r="D554" s="25" t="s">
        <v>1105</v>
      </c>
      <c r="E554" s="25">
        <v>44869</v>
      </c>
      <c r="F554" s="3" t="s">
        <v>891</v>
      </c>
      <c r="G554" s="69">
        <v>16.862200000000001</v>
      </c>
      <c r="H554" s="69">
        <v>39.449199999999998</v>
      </c>
      <c r="I554" s="69">
        <v>43.4696</v>
      </c>
      <c r="J554" s="69">
        <v>0.336891</v>
      </c>
      <c r="K554" s="69">
        <v>8.8819999999999993E-3</v>
      </c>
      <c r="L554" s="69">
        <v>0.24249000000000001</v>
      </c>
      <c r="M554" s="69">
        <v>3.9287999999999997E-2</v>
      </c>
      <c r="N554" s="69">
        <v>3.8906000000000003E-2</v>
      </c>
      <c r="O554" s="69">
        <v>0.14995600000000001</v>
      </c>
      <c r="P554" s="69">
        <v>100.59699999999999</v>
      </c>
      <c r="Q554" s="69">
        <v>82.130320678616087</v>
      </c>
    </row>
    <row r="555" spans="2:17" x14ac:dyDescent="0.2">
      <c r="B555" t="s">
        <v>1117</v>
      </c>
      <c r="C555" s="69">
        <v>51</v>
      </c>
      <c r="D555" s="25" t="s">
        <v>1105</v>
      </c>
      <c r="E555" s="25">
        <v>44869</v>
      </c>
      <c r="F555" s="3" t="s">
        <v>891</v>
      </c>
      <c r="G555" s="69">
        <v>17.612200000000001</v>
      </c>
      <c r="H555" s="69">
        <v>39.303400000000003</v>
      </c>
      <c r="I555" s="69">
        <v>42.841099999999997</v>
      </c>
      <c r="J555" s="69">
        <v>0.352518</v>
      </c>
      <c r="K555" s="69">
        <v>1.4159E-2</v>
      </c>
      <c r="L555" s="69">
        <v>0.27037299999999997</v>
      </c>
      <c r="M555" s="69">
        <v>3.8873999999999999E-2</v>
      </c>
      <c r="N555" s="69">
        <v>3.0804999999999999E-2</v>
      </c>
      <c r="O555" s="69">
        <v>0.14705299999999999</v>
      </c>
      <c r="P555" s="69">
        <v>100.611</v>
      </c>
      <c r="Q555" s="69">
        <v>81.261917745699321</v>
      </c>
    </row>
    <row r="556" spans="2:17" x14ac:dyDescent="0.2">
      <c r="B556" t="s">
        <v>1118</v>
      </c>
      <c r="C556" s="69">
        <v>51</v>
      </c>
      <c r="D556" s="25" t="s">
        <v>1105</v>
      </c>
      <c r="E556" s="25">
        <v>44869</v>
      </c>
      <c r="F556" s="3" t="s">
        <v>891</v>
      </c>
      <c r="G556" s="69">
        <v>17.351099999999999</v>
      </c>
      <c r="H556" s="69">
        <v>39.178100000000001</v>
      </c>
      <c r="I556" s="69">
        <v>42.666699999999999</v>
      </c>
      <c r="J556" s="69">
        <v>0.35680899999999999</v>
      </c>
      <c r="K556" s="69">
        <v>1.0323000000000001E-2</v>
      </c>
      <c r="L556" s="69">
        <v>0.25550099999999998</v>
      </c>
      <c r="M556" s="69">
        <v>3.5130000000000002E-2</v>
      </c>
      <c r="N556" s="69">
        <v>3.0883000000000001E-2</v>
      </c>
      <c r="O556" s="69">
        <v>0.13996800000000001</v>
      </c>
      <c r="P556" s="69">
        <v>100.02500000000001</v>
      </c>
      <c r="Q556" s="69">
        <v>81.426681878962029</v>
      </c>
    </row>
    <row r="557" spans="2:17" x14ac:dyDescent="0.2">
      <c r="B557" t="s">
        <v>1118</v>
      </c>
      <c r="C557" s="69">
        <v>51</v>
      </c>
      <c r="D557" s="25" t="s">
        <v>1105</v>
      </c>
      <c r="E557" s="25">
        <v>44869</v>
      </c>
      <c r="F557" s="3" t="s">
        <v>891</v>
      </c>
      <c r="G557" s="69">
        <v>16.114699999999999</v>
      </c>
      <c r="H557" s="69">
        <v>39.353400000000001</v>
      </c>
      <c r="I557" s="69">
        <v>43.547400000000003</v>
      </c>
      <c r="J557" s="69">
        <v>0.33879599999999999</v>
      </c>
      <c r="K557" s="69">
        <v>2.0011000000000001E-2</v>
      </c>
      <c r="L557" s="69">
        <v>0.25007099999999999</v>
      </c>
      <c r="M557" s="69">
        <v>3.9870000000000003E-2</v>
      </c>
      <c r="N557" s="69">
        <v>3.7423999999999999E-2</v>
      </c>
      <c r="O557" s="69">
        <v>0.16158</v>
      </c>
      <c r="P557" s="69">
        <v>99.863200000000006</v>
      </c>
      <c r="Q557" s="69">
        <v>82.811571463048168</v>
      </c>
    </row>
    <row r="558" spans="2:17" x14ac:dyDescent="0.2">
      <c r="B558" t="s">
        <v>1118</v>
      </c>
      <c r="C558" s="69">
        <v>51</v>
      </c>
      <c r="D558" s="25" t="s">
        <v>1105</v>
      </c>
      <c r="E558" s="25">
        <v>44869</v>
      </c>
      <c r="F558" s="3" t="s">
        <v>891</v>
      </c>
      <c r="G558" s="69">
        <v>15.6569</v>
      </c>
      <c r="H558" s="69">
        <v>39.735700000000001</v>
      </c>
      <c r="I558" s="69">
        <v>44.426600000000001</v>
      </c>
      <c r="J558" s="69">
        <v>0.331266</v>
      </c>
      <c r="K558" s="69">
        <v>2.2360000000000001E-2</v>
      </c>
      <c r="L558" s="69">
        <v>0.23306199999999999</v>
      </c>
      <c r="M558" s="69">
        <v>2.5298000000000001E-2</v>
      </c>
      <c r="N558" s="69">
        <v>3.3294999999999998E-2</v>
      </c>
      <c r="O558" s="69">
        <v>0.178867</v>
      </c>
      <c r="P558" s="69">
        <v>100.643</v>
      </c>
      <c r="Q558" s="69">
        <v>83.495237586866196</v>
      </c>
    </row>
    <row r="559" spans="2:17" x14ac:dyDescent="0.2">
      <c r="B559" t="s">
        <v>1118</v>
      </c>
      <c r="C559" s="69">
        <v>51</v>
      </c>
      <c r="D559" s="25" t="s">
        <v>1105</v>
      </c>
      <c r="E559" s="25">
        <v>44869</v>
      </c>
      <c r="F559" s="3" t="s">
        <v>891</v>
      </c>
      <c r="G559" s="69">
        <v>15.5831</v>
      </c>
      <c r="H559" s="69">
        <v>39.5685</v>
      </c>
      <c r="I559" s="69">
        <v>44.498699999999999</v>
      </c>
      <c r="J559" s="69">
        <v>0.32578099999999999</v>
      </c>
      <c r="K559" s="69">
        <v>1.575E-2</v>
      </c>
      <c r="L559" s="69">
        <v>0.22661899999999999</v>
      </c>
      <c r="M559" s="69">
        <v>1.8411E-2</v>
      </c>
      <c r="N559" s="69">
        <v>3.773E-2</v>
      </c>
      <c r="O559" s="69">
        <v>0.189915</v>
      </c>
      <c r="P559" s="69">
        <v>100.465</v>
      </c>
      <c r="Q559" s="69">
        <v>83.582513075758513</v>
      </c>
    </row>
    <row r="560" spans="2:17" x14ac:dyDescent="0.2">
      <c r="B560" t="s">
        <v>1118</v>
      </c>
      <c r="C560" s="69">
        <v>51</v>
      </c>
      <c r="D560" s="25" t="s">
        <v>1105</v>
      </c>
      <c r="E560" s="25">
        <v>44869</v>
      </c>
      <c r="F560" s="3" t="s">
        <v>891</v>
      </c>
      <c r="G560" s="69">
        <v>15.3299</v>
      </c>
      <c r="H560" s="69">
        <v>39.723799999999997</v>
      </c>
      <c r="I560" s="69">
        <v>44.850099999999998</v>
      </c>
      <c r="J560" s="69">
        <v>0.31743399999999999</v>
      </c>
      <c r="K560" s="69">
        <v>1.4675000000000001E-2</v>
      </c>
      <c r="L560" s="69">
        <v>0.22381499999999999</v>
      </c>
      <c r="M560" s="69">
        <v>1.2569E-2</v>
      </c>
      <c r="N560" s="69">
        <v>3.2740999999999999E-2</v>
      </c>
      <c r="O560" s="69">
        <v>0.18682399999999999</v>
      </c>
      <c r="P560" s="69">
        <v>100.69199999999999</v>
      </c>
      <c r="Q560" s="69">
        <v>83.912538796151509</v>
      </c>
    </row>
    <row r="561" spans="2:17" x14ac:dyDescent="0.2">
      <c r="B561" t="s">
        <v>1118</v>
      </c>
      <c r="C561" s="69">
        <v>51</v>
      </c>
      <c r="D561" s="25" t="s">
        <v>1105</v>
      </c>
      <c r="E561" s="25">
        <v>44869</v>
      </c>
      <c r="F561" s="3" t="s">
        <v>891</v>
      </c>
      <c r="G561" s="69">
        <v>15.2517</v>
      </c>
      <c r="H561" s="69">
        <v>39.3337</v>
      </c>
      <c r="I561" s="69">
        <v>44.534300000000002</v>
      </c>
      <c r="J561" s="69">
        <v>0.30824499999999999</v>
      </c>
      <c r="K561" s="69">
        <v>2.3497000000000001E-2</v>
      </c>
      <c r="L561" s="69">
        <v>0.20514499999999999</v>
      </c>
      <c r="M561" s="69">
        <v>1.9621E-2</v>
      </c>
      <c r="N561" s="69">
        <v>3.3172E-2</v>
      </c>
      <c r="O561" s="69">
        <v>0.17901600000000001</v>
      </c>
      <c r="P561" s="69">
        <v>99.888300000000001</v>
      </c>
      <c r="Q561" s="69">
        <v>83.886187167450458</v>
      </c>
    </row>
    <row r="562" spans="2:17" x14ac:dyDescent="0.2">
      <c r="B562" t="s">
        <v>1118</v>
      </c>
      <c r="C562" s="69">
        <v>51</v>
      </c>
      <c r="D562" s="25" t="s">
        <v>1105</v>
      </c>
      <c r="E562" s="25">
        <v>44869</v>
      </c>
      <c r="F562" s="3" t="s">
        <v>891</v>
      </c>
      <c r="G562" s="69">
        <v>15.1959</v>
      </c>
      <c r="H562" s="69">
        <v>39.516800000000003</v>
      </c>
      <c r="I562" s="69">
        <v>44.948500000000003</v>
      </c>
      <c r="J562" s="69">
        <v>0.30242599999999997</v>
      </c>
      <c r="K562" s="69">
        <v>3.7645999999999999E-2</v>
      </c>
      <c r="L562" s="69">
        <v>0.218643</v>
      </c>
      <c r="M562" s="69">
        <v>1.5668000000000001E-2</v>
      </c>
      <c r="N562" s="69">
        <v>2.5092E-2</v>
      </c>
      <c r="O562" s="69">
        <v>0.20527899999999999</v>
      </c>
      <c r="P562" s="69">
        <v>100.46599999999999</v>
      </c>
      <c r="Q562" s="69">
        <v>84.060094288347173</v>
      </c>
    </row>
    <row r="563" spans="2:17" x14ac:dyDescent="0.2">
      <c r="B563" t="s">
        <v>1118</v>
      </c>
      <c r="C563" s="69">
        <v>51</v>
      </c>
      <c r="D563" s="25" t="s">
        <v>1105</v>
      </c>
      <c r="E563" s="25">
        <v>44869</v>
      </c>
      <c r="F563" s="3" t="s">
        <v>891</v>
      </c>
      <c r="G563" s="69">
        <v>15.2334</v>
      </c>
      <c r="H563" s="69">
        <v>39.624600000000001</v>
      </c>
      <c r="I563" s="69">
        <v>44.891300000000001</v>
      </c>
      <c r="J563" s="69">
        <v>0.29203899999999999</v>
      </c>
      <c r="K563" s="69">
        <v>3.0785E-2</v>
      </c>
      <c r="L563" s="69">
        <v>0.226524</v>
      </c>
      <c r="M563" s="69">
        <v>1.6698000000000001E-2</v>
      </c>
      <c r="N563" s="69">
        <v>5.1594000000000001E-2</v>
      </c>
      <c r="O563" s="69">
        <v>0.181115</v>
      </c>
      <c r="P563" s="69">
        <v>100.548</v>
      </c>
      <c r="Q563" s="69">
        <v>84.009936592936199</v>
      </c>
    </row>
    <row r="564" spans="2:17" x14ac:dyDescent="0.2">
      <c r="B564" t="s">
        <v>1118</v>
      </c>
      <c r="C564" s="69">
        <v>51</v>
      </c>
      <c r="D564" s="25" t="s">
        <v>1105</v>
      </c>
      <c r="E564" s="25">
        <v>44869</v>
      </c>
      <c r="F564" s="3" t="s">
        <v>891</v>
      </c>
      <c r="G564" s="69">
        <v>15.1578</v>
      </c>
      <c r="H564" s="69">
        <v>39.562199999999997</v>
      </c>
      <c r="I564" s="69">
        <v>44.845100000000002</v>
      </c>
      <c r="J564" s="69">
        <v>0.284798</v>
      </c>
      <c r="K564" s="69">
        <v>2.4382999999999998E-2</v>
      </c>
      <c r="L564" s="69">
        <v>0.20519699999999999</v>
      </c>
      <c r="M564" s="69">
        <v>2.8584999999999999E-2</v>
      </c>
      <c r="N564" s="69">
        <v>3.6866999999999997E-2</v>
      </c>
      <c r="O564" s="69">
        <v>0.201768</v>
      </c>
      <c r="P564" s="69">
        <v>100.34699999999999</v>
      </c>
      <c r="Q564" s="69">
        <v>84.062883939649637</v>
      </c>
    </row>
    <row r="565" spans="2:17" x14ac:dyDescent="0.2">
      <c r="B565" t="s">
        <v>1118</v>
      </c>
      <c r="C565" s="69">
        <v>51</v>
      </c>
      <c r="D565" s="25" t="s">
        <v>1105</v>
      </c>
      <c r="E565" s="25">
        <v>44869</v>
      </c>
      <c r="F565" s="3" t="s">
        <v>891</v>
      </c>
      <c r="G565" s="69">
        <v>15.180300000000001</v>
      </c>
      <c r="H565" s="69">
        <v>39.528700000000001</v>
      </c>
      <c r="I565" s="69">
        <v>44.9146</v>
      </c>
      <c r="J565" s="69">
        <v>0.27927099999999999</v>
      </c>
      <c r="K565" s="69">
        <v>2.291E-2</v>
      </c>
      <c r="L565" s="69">
        <v>0.211121</v>
      </c>
      <c r="M565" s="69">
        <v>1.7561E-2</v>
      </c>
      <c r="N565" s="69">
        <v>3.9301999999999997E-2</v>
      </c>
      <c r="O565" s="69">
        <v>0.187669</v>
      </c>
      <c r="P565" s="69">
        <v>100.38200000000001</v>
      </c>
      <c r="Q565" s="69">
        <v>84.063753639313134</v>
      </c>
    </row>
    <row r="566" spans="2:17" x14ac:dyDescent="0.2">
      <c r="B566" t="s">
        <v>1118</v>
      </c>
      <c r="C566" s="69">
        <v>51</v>
      </c>
      <c r="D566" s="25" t="s">
        <v>1105</v>
      </c>
      <c r="E566" s="25">
        <v>44869</v>
      </c>
      <c r="F566" s="3" t="s">
        <v>891</v>
      </c>
      <c r="G566" s="69">
        <v>15.254</v>
      </c>
      <c r="H566" s="69">
        <v>39.530999999999999</v>
      </c>
      <c r="I566" s="69">
        <v>44.736400000000003</v>
      </c>
      <c r="J566" s="69">
        <v>0.27571600000000002</v>
      </c>
      <c r="K566" s="69">
        <v>1.8748000000000001E-2</v>
      </c>
      <c r="L566" s="69">
        <v>0.197244</v>
      </c>
      <c r="M566" s="69">
        <v>1.3427E-2</v>
      </c>
      <c r="N566" s="69">
        <v>4.0765999999999997E-2</v>
      </c>
      <c r="O566" s="69">
        <v>0.17943000000000001</v>
      </c>
      <c r="P566" s="69">
        <v>100.247</v>
      </c>
      <c r="Q566" s="69">
        <v>83.945271901290937</v>
      </c>
    </row>
    <row r="567" spans="2:17" x14ac:dyDescent="0.2">
      <c r="B567" t="s">
        <v>1118</v>
      </c>
      <c r="C567" s="69">
        <v>51</v>
      </c>
      <c r="D567" s="25" t="s">
        <v>1105</v>
      </c>
      <c r="E567" s="25">
        <v>44869</v>
      </c>
      <c r="F567" s="3" t="s">
        <v>891</v>
      </c>
      <c r="G567" s="69">
        <v>15.253399999999999</v>
      </c>
      <c r="H567" s="69">
        <v>39.469700000000003</v>
      </c>
      <c r="I567" s="69">
        <v>44.864100000000001</v>
      </c>
      <c r="J567" s="69">
        <v>0.26726800000000001</v>
      </c>
      <c r="K567" s="69">
        <v>1.9354E-2</v>
      </c>
      <c r="L567" s="69">
        <v>0.20998600000000001</v>
      </c>
      <c r="M567" s="69">
        <v>1.5664999999999998E-2</v>
      </c>
      <c r="N567" s="69">
        <v>3.4655999999999999E-2</v>
      </c>
      <c r="O567" s="69">
        <v>0.16147600000000001</v>
      </c>
      <c r="P567" s="69">
        <v>100.29600000000001</v>
      </c>
      <c r="Q567" s="69">
        <v>83.984168159921467</v>
      </c>
    </row>
    <row r="568" spans="2:17" x14ac:dyDescent="0.2">
      <c r="B568" t="s">
        <v>1118</v>
      </c>
      <c r="C568" s="69">
        <v>51</v>
      </c>
      <c r="D568" s="25" t="s">
        <v>1105</v>
      </c>
      <c r="E568" s="25">
        <v>44869</v>
      </c>
      <c r="F568" s="3" t="s">
        <v>891</v>
      </c>
      <c r="G568" s="69">
        <v>15.417400000000001</v>
      </c>
      <c r="H568" s="69">
        <v>39.598700000000001</v>
      </c>
      <c r="I568" s="69">
        <v>44.941499999999998</v>
      </c>
      <c r="J568" s="69">
        <v>0.27717999999999998</v>
      </c>
      <c r="K568" s="69">
        <v>2.9232999999999999E-2</v>
      </c>
      <c r="L568" s="69">
        <v>0.20216899999999999</v>
      </c>
      <c r="M568" s="69">
        <v>3.2698999999999999E-2</v>
      </c>
      <c r="N568" s="69">
        <v>4.4201999999999998E-2</v>
      </c>
      <c r="O568" s="69">
        <v>0.143898</v>
      </c>
      <c r="P568" s="69">
        <v>100.687</v>
      </c>
      <c r="Q568" s="69">
        <v>83.863147761302159</v>
      </c>
    </row>
    <row r="569" spans="2:17" x14ac:dyDescent="0.2">
      <c r="B569" t="s">
        <v>1119</v>
      </c>
      <c r="C569" s="69">
        <v>53</v>
      </c>
      <c r="D569" s="42" t="s">
        <v>1120</v>
      </c>
      <c r="E569" s="25">
        <v>44656</v>
      </c>
      <c r="F569" s="45" t="s">
        <v>98</v>
      </c>
      <c r="G569" s="69">
        <v>18.8094</v>
      </c>
      <c r="H569" s="69">
        <v>39.178100000000001</v>
      </c>
      <c r="I569" s="69">
        <v>41.540500000000002</v>
      </c>
      <c r="J569" s="69">
        <v>0.25977899999999998</v>
      </c>
      <c r="K569" s="69">
        <v>9.2300000000000004E-3</v>
      </c>
      <c r="L569" s="69">
        <v>0.30610999999999999</v>
      </c>
      <c r="M569" s="69">
        <v>3.1001000000000001E-2</v>
      </c>
      <c r="N569" s="69">
        <v>1.4109E-2</v>
      </c>
      <c r="O569" s="69">
        <v>4.6457999999999999E-2</v>
      </c>
      <c r="P569" s="69">
        <v>100.19499999999999</v>
      </c>
      <c r="Q569" s="69">
        <f t="shared" ref="Q569:Q632" si="18">100*((I569/40.3)/(I569/40.3+(G569/71.85)))</f>
        <v>79.74675871653848</v>
      </c>
    </row>
    <row r="570" spans="2:17" x14ac:dyDescent="0.2">
      <c r="B570" t="s">
        <v>1121</v>
      </c>
      <c r="C570" s="69">
        <v>53</v>
      </c>
      <c r="D570" s="42" t="s">
        <v>1120</v>
      </c>
      <c r="E570" s="25">
        <v>44656</v>
      </c>
      <c r="F570" s="45" t="s">
        <v>98</v>
      </c>
      <c r="G570" s="69">
        <v>17.431100000000001</v>
      </c>
      <c r="H570" s="69">
        <v>39.610799999999998</v>
      </c>
      <c r="I570" s="69">
        <v>43.001899999999999</v>
      </c>
      <c r="J570" s="69">
        <v>0.24993499999999999</v>
      </c>
      <c r="K570" s="69">
        <v>1.9237000000000001E-2</v>
      </c>
      <c r="L570" s="69">
        <v>0.24599099999999999</v>
      </c>
      <c r="M570" s="69">
        <v>2.7045E-2</v>
      </c>
      <c r="N570" s="69">
        <v>1.8349000000000001E-2</v>
      </c>
      <c r="O570" s="69">
        <v>0.16184499999999999</v>
      </c>
      <c r="P570" s="69">
        <v>100.76600000000001</v>
      </c>
      <c r="Q570" s="69">
        <f t="shared" si="18"/>
        <v>81.475640302287943</v>
      </c>
    </row>
    <row r="571" spans="2:17" x14ac:dyDescent="0.2">
      <c r="B571" t="s">
        <v>1122</v>
      </c>
      <c r="C571" s="69">
        <v>53</v>
      </c>
      <c r="D571" s="42" t="s">
        <v>1120</v>
      </c>
      <c r="E571" s="25">
        <v>44656</v>
      </c>
      <c r="F571" s="45" t="s">
        <v>98</v>
      </c>
      <c r="G571" s="69">
        <v>17.702300000000001</v>
      </c>
      <c r="H571" s="69">
        <v>39.436100000000003</v>
      </c>
      <c r="I571" s="69">
        <v>42.771099999999997</v>
      </c>
      <c r="J571" s="69">
        <v>0.21085100000000001</v>
      </c>
      <c r="K571" s="69">
        <v>1.7060000000000001E-3</v>
      </c>
      <c r="L571" s="69">
        <v>0.33920499999999998</v>
      </c>
      <c r="M571" s="69">
        <v>1.8987E-2</v>
      </c>
      <c r="N571" s="69">
        <v>-1.82E-3</v>
      </c>
      <c r="O571" s="69">
        <v>8.4200999999999998E-2</v>
      </c>
      <c r="P571" s="69">
        <v>100.563</v>
      </c>
      <c r="Q571" s="69">
        <f t="shared" si="18"/>
        <v>81.159341947206229</v>
      </c>
    </row>
    <row r="572" spans="2:17" x14ac:dyDescent="0.2">
      <c r="B572" t="s">
        <v>1123</v>
      </c>
      <c r="C572" s="69">
        <v>53</v>
      </c>
      <c r="D572" s="42" t="s">
        <v>1120</v>
      </c>
      <c r="E572" s="25">
        <v>44656</v>
      </c>
      <c r="F572" s="45" t="s">
        <v>98</v>
      </c>
      <c r="G572" s="69">
        <v>17.9101</v>
      </c>
      <c r="H572" s="69">
        <v>39.241700000000002</v>
      </c>
      <c r="I572" s="69">
        <v>42.576700000000002</v>
      </c>
      <c r="J572" s="69">
        <v>0.23788000000000001</v>
      </c>
      <c r="K572" s="69">
        <v>1.1642E-2</v>
      </c>
      <c r="L572" s="69">
        <v>0.26139600000000002</v>
      </c>
      <c r="M572" s="69">
        <v>1.5138E-2</v>
      </c>
      <c r="N572" s="69">
        <v>2.0428999999999999E-2</v>
      </c>
      <c r="O572" s="69">
        <v>0.16373299999999999</v>
      </c>
      <c r="P572" s="69">
        <v>100.43899999999999</v>
      </c>
      <c r="Q572" s="69">
        <f t="shared" si="18"/>
        <v>80.909980094291654</v>
      </c>
    </row>
    <row r="573" spans="2:17" x14ac:dyDescent="0.2">
      <c r="B573" t="s">
        <v>1124</v>
      </c>
      <c r="C573" s="69">
        <v>53</v>
      </c>
      <c r="D573" s="42" t="s">
        <v>1120</v>
      </c>
      <c r="E573" s="25">
        <v>44656</v>
      </c>
      <c r="F573" s="45" t="s">
        <v>98</v>
      </c>
      <c r="G573" s="69">
        <v>15.22</v>
      </c>
      <c r="H573" s="69">
        <v>39.915100000000002</v>
      </c>
      <c r="I573" s="69">
        <v>44.690300000000001</v>
      </c>
      <c r="J573" s="69">
        <v>0.29969600000000002</v>
      </c>
      <c r="K573" s="69">
        <v>2.2908000000000001E-2</v>
      </c>
      <c r="L573" s="69">
        <v>0.21573400000000001</v>
      </c>
      <c r="M573" s="69">
        <v>1.6837000000000001E-2</v>
      </c>
      <c r="N573" s="69">
        <v>2.4903000000000002E-2</v>
      </c>
      <c r="O573" s="69">
        <v>0.213093</v>
      </c>
      <c r="P573" s="69">
        <v>100.619</v>
      </c>
      <c r="Q573" s="69">
        <f t="shared" si="18"/>
        <v>83.961621038716729</v>
      </c>
    </row>
    <row r="574" spans="2:17" x14ac:dyDescent="0.2">
      <c r="B574" t="s">
        <v>1125</v>
      </c>
      <c r="C574" s="69">
        <v>53</v>
      </c>
      <c r="D574" s="42" t="s">
        <v>1120</v>
      </c>
      <c r="E574" s="25">
        <v>44656</v>
      </c>
      <c r="F574" s="45" t="s">
        <v>98</v>
      </c>
      <c r="G574" s="69">
        <v>15.7498</v>
      </c>
      <c r="H574" s="69">
        <v>39.876399999999997</v>
      </c>
      <c r="I574" s="69">
        <v>44.338700000000003</v>
      </c>
      <c r="J574" s="69">
        <v>0.30646200000000001</v>
      </c>
      <c r="K574" s="69">
        <v>2.6183999999999999E-2</v>
      </c>
      <c r="L574" s="69">
        <v>0.23361000000000001</v>
      </c>
      <c r="M574" s="69">
        <v>2.6587E-2</v>
      </c>
      <c r="N574" s="69">
        <v>1.427E-2</v>
      </c>
      <c r="O574" s="69">
        <v>0.18421899999999999</v>
      </c>
      <c r="P574" s="69">
        <v>100.756</v>
      </c>
      <c r="Q574" s="69">
        <f t="shared" si="18"/>
        <v>83.386341429837969</v>
      </c>
    </row>
    <row r="575" spans="2:17" x14ac:dyDescent="0.2">
      <c r="B575" t="s">
        <v>1126</v>
      </c>
      <c r="C575" s="69">
        <v>53</v>
      </c>
      <c r="D575" s="42" t="s">
        <v>1120</v>
      </c>
      <c r="E575" s="25">
        <v>44656</v>
      </c>
      <c r="F575" s="45" t="s">
        <v>98</v>
      </c>
      <c r="G575" s="69">
        <v>15.1449</v>
      </c>
      <c r="H575" s="69">
        <v>39.754899999999999</v>
      </c>
      <c r="I575" s="69">
        <v>44.832599999999999</v>
      </c>
      <c r="J575" s="69">
        <v>0.26856600000000003</v>
      </c>
      <c r="K575" s="69">
        <v>3.8942999999999998E-2</v>
      </c>
      <c r="L575" s="69">
        <v>0.20614399999999999</v>
      </c>
      <c r="M575" s="69">
        <v>2.0820999999999999E-2</v>
      </c>
      <c r="N575" s="69">
        <v>2.8850000000000001E-2</v>
      </c>
      <c r="O575" s="69">
        <v>0.22608700000000001</v>
      </c>
      <c r="P575" s="69">
        <v>100.52200000000001</v>
      </c>
      <c r="Q575" s="69">
        <f t="shared" si="18"/>
        <v>84.070739164748645</v>
      </c>
    </row>
    <row r="576" spans="2:17" x14ac:dyDescent="0.2">
      <c r="B576" t="s">
        <v>1127</v>
      </c>
      <c r="C576" s="69">
        <v>53</v>
      </c>
      <c r="D576" s="42" t="s">
        <v>1120</v>
      </c>
      <c r="E576" s="25">
        <v>44656</v>
      </c>
      <c r="F576" s="45" t="s">
        <v>98</v>
      </c>
      <c r="G576" s="69">
        <v>15.2531</v>
      </c>
      <c r="H576" s="69">
        <v>39.872700000000002</v>
      </c>
      <c r="I576" s="69">
        <v>44.610500000000002</v>
      </c>
      <c r="J576" s="69">
        <v>0.28445900000000002</v>
      </c>
      <c r="K576" s="69">
        <v>2.9345E-2</v>
      </c>
      <c r="L576" s="69">
        <v>0.20485400000000001</v>
      </c>
      <c r="M576" s="69">
        <v>2.0465000000000001E-2</v>
      </c>
      <c r="N576" s="69">
        <v>1.7604000000000002E-2</v>
      </c>
      <c r="O576" s="69">
        <v>0.217806</v>
      </c>
      <c r="P576" s="69">
        <v>100.511</v>
      </c>
      <c r="Q576" s="69">
        <f t="shared" si="18"/>
        <v>83.908228641049718</v>
      </c>
    </row>
    <row r="577" spans="2:17" x14ac:dyDescent="0.2">
      <c r="B577" t="s">
        <v>1128</v>
      </c>
      <c r="C577" s="69">
        <v>53</v>
      </c>
      <c r="D577" s="42" t="s">
        <v>1120</v>
      </c>
      <c r="E577" s="25">
        <v>44656</v>
      </c>
      <c r="F577" s="45" t="s">
        <v>98</v>
      </c>
      <c r="G577" s="69">
        <v>15.318300000000001</v>
      </c>
      <c r="H577" s="69">
        <v>39.994900000000001</v>
      </c>
      <c r="I577" s="69">
        <v>44.660699999999999</v>
      </c>
      <c r="J577" s="69">
        <v>0.32908199999999999</v>
      </c>
      <c r="K577" s="69">
        <v>1.4754E-2</v>
      </c>
      <c r="L577" s="69">
        <v>0.19400200000000001</v>
      </c>
      <c r="M577" s="69">
        <v>4.3907000000000002E-2</v>
      </c>
      <c r="N577" s="69">
        <v>2.1325E-2</v>
      </c>
      <c r="O577" s="69">
        <v>0.181918</v>
      </c>
      <c r="P577" s="69">
        <v>100.759</v>
      </c>
      <c r="Q577" s="69">
        <f t="shared" si="18"/>
        <v>83.865775808090959</v>
      </c>
    </row>
    <row r="578" spans="2:17" x14ac:dyDescent="0.2">
      <c r="B578" t="s">
        <v>1129</v>
      </c>
      <c r="C578" s="69">
        <v>53</v>
      </c>
      <c r="D578" s="42" t="s">
        <v>1120</v>
      </c>
      <c r="E578" s="25">
        <v>44656</v>
      </c>
      <c r="F578" s="45" t="s">
        <v>98</v>
      </c>
      <c r="G578" s="69">
        <v>18.366399999999999</v>
      </c>
      <c r="H578" s="69">
        <v>39.109900000000003</v>
      </c>
      <c r="I578" s="69">
        <v>42.186399999999999</v>
      </c>
      <c r="J578" s="69">
        <v>0.15748300000000001</v>
      </c>
      <c r="K578" s="69">
        <v>4.8549999999999999E-3</v>
      </c>
      <c r="L578" s="69">
        <v>0.36786400000000002</v>
      </c>
      <c r="M578" s="69">
        <v>3.8018000000000003E-2</v>
      </c>
      <c r="N578" s="69">
        <v>-2.8300000000000001E-3</v>
      </c>
      <c r="O578" s="69">
        <v>0.12620000000000001</v>
      </c>
      <c r="P578" s="69">
        <v>100.354</v>
      </c>
      <c r="Q578" s="69">
        <f t="shared" si="18"/>
        <v>80.373504787032957</v>
      </c>
    </row>
    <row r="579" spans="2:17" x14ac:dyDescent="0.2">
      <c r="B579" t="s">
        <v>1130</v>
      </c>
      <c r="C579" s="69">
        <v>53</v>
      </c>
      <c r="D579" s="42" t="s">
        <v>1120</v>
      </c>
      <c r="E579" s="25">
        <v>44656</v>
      </c>
      <c r="F579" s="45" t="s">
        <v>355</v>
      </c>
      <c r="G579" s="69">
        <v>19.133600000000001</v>
      </c>
      <c r="H579" s="69">
        <v>39.2273</v>
      </c>
      <c r="I579" s="69">
        <v>40.979199999999999</v>
      </c>
      <c r="J579" s="69">
        <v>0.41351100000000002</v>
      </c>
      <c r="K579" s="69">
        <v>1.0116E-2</v>
      </c>
      <c r="L579" s="69">
        <v>0.32153100000000001</v>
      </c>
      <c r="M579" s="69">
        <v>7.4898999999999993E-2</v>
      </c>
      <c r="N579" s="69">
        <v>2.2043E-2</v>
      </c>
      <c r="O579" s="69">
        <v>0.129882</v>
      </c>
      <c r="P579" s="69">
        <v>100.312</v>
      </c>
      <c r="Q579" s="69">
        <f t="shared" si="18"/>
        <v>79.246491316935959</v>
      </c>
    </row>
    <row r="580" spans="2:17" x14ac:dyDescent="0.2">
      <c r="B580" t="s">
        <v>1131</v>
      </c>
      <c r="C580" s="69">
        <v>53</v>
      </c>
      <c r="D580" s="42" t="s">
        <v>1120</v>
      </c>
      <c r="E580" s="25">
        <v>44656</v>
      </c>
      <c r="F580" s="45" t="s">
        <v>355</v>
      </c>
      <c r="G580" s="69">
        <v>18.770299999999999</v>
      </c>
      <c r="H580" s="69">
        <v>39.204300000000003</v>
      </c>
      <c r="I580" s="69">
        <v>41.471200000000003</v>
      </c>
      <c r="J580" s="69">
        <v>0.37540000000000001</v>
      </c>
      <c r="K580" s="69">
        <v>5.8570000000000002E-3</v>
      </c>
      <c r="L580" s="69">
        <v>0.29437999999999998</v>
      </c>
      <c r="M580" s="69">
        <v>5.5052999999999998E-2</v>
      </c>
      <c r="N580" s="69">
        <v>2.0896000000000001E-2</v>
      </c>
      <c r="O580" s="69">
        <v>0.12977</v>
      </c>
      <c r="P580" s="69">
        <v>100.327</v>
      </c>
      <c r="Q580" s="69">
        <f t="shared" si="18"/>
        <v>79.753400400558476</v>
      </c>
    </row>
    <row r="581" spans="2:17" x14ac:dyDescent="0.2">
      <c r="B581" t="s">
        <v>1132</v>
      </c>
      <c r="C581" s="69">
        <v>53</v>
      </c>
      <c r="D581" s="42" t="s">
        <v>1120</v>
      </c>
      <c r="E581" s="25">
        <v>44656</v>
      </c>
      <c r="F581" s="45" t="s">
        <v>355</v>
      </c>
      <c r="G581" s="69">
        <v>18.9605</v>
      </c>
      <c r="H581" s="69">
        <v>38.989400000000003</v>
      </c>
      <c r="I581" s="69">
        <v>41.414099999999998</v>
      </c>
      <c r="J581" s="69">
        <v>0.38190800000000003</v>
      </c>
      <c r="K581" s="69">
        <v>8.5179999999999995E-3</v>
      </c>
      <c r="L581" s="69">
        <v>0.29916399999999999</v>
      </c>
      <c r="M581" s="69">
        <v>6.6056000000000004E-2</v>
      </c>
      <c r="N581" s="69">
        <v>2.5562999999999999E-2</v>
      </c>
      <c r="O581" s="69">
        <v>0.12411999999999999</v>
      </c>
      <c r="P581" s="69">
        <v>100.26900000000001</v>
      </c>
      <c r="Q581" s="69">
        <f t="shared" si="18"/>
        <v>79.567723228234755</v>
      </c>
    </row>
    <row r="582" spans="2:17" x14ac:dyDescent="0.2">
      <c r="B582" t="s">
        <v>1133</v>
      </c>
      <c r="C582" s="69">
        <v>53</v>
      </c>
      <c r="D582" s="42" t="s">
        <v>1120</v>
      </c>
      <c r="E582" s="25">
        <v>44656</v>
      </c>
      <c r="F582" s="45" t="s">
        <v>355</v>
      </c>
      <c r="G582" s="69">
        <v>17.281300000000002</v>
      </c>
      <c r="H582" s="69">
        <v>39.3874</v>
      </c>
      <c r="I582" s="69">
        <v>43.051299999999998</v>
      </c>
      <c r="J582" s="69">
        <v>0.35502600000000001</v>
      </c>
      <c r="K582" s="69">
        <v>2.0466999999999999E-2</v>
      </c>
      <c r="L582" s="69">
        <v>0.27518500000000001</v>
      </c>
      <c r="M582" s="69">
        <v>4.6850000000000003E-2</v>
      </c>
      <c r="N582" s="69">
        <v>2.4170000000000001E-2</v>
      </c>
      <c r="O582" s="69">
        <v>0.15895500000000001</v>
      </c>
      <c r="P582" s="69">
        <v>100.601</v>
      </c>
      <c r="Q582" s="69">
        <f t="shared" si="18"/>
        <v>81.62278065787217</v>
      </c>
    </row>
    <row r="583" spans="2:17" x14ac:dyDescent="0.2">
      <c r="B583" t="s">
        <v>1134</v>
      </c>
      <c r="C583" s="69">
        <v>53</v>
      </c>
      <c r="D583" s="42" t="s">
        <v>1120</v>
      </c>
      <c r="E583" s="25">
        <v>44656</v>
      </c>
      <c r="F583" s="45" t="s">
        <v>355</v>
      </c>
      <c r="G583" s="69">
        <v>17.6294</v>
      </c>
      <c r="H583" s="69">
        <v>39.442599999999999</v>
      </c>
      <c r="I583" s="69">
        <v>42.549700000000001</v>
      </c>
      <c r="J583" s="69">
        <v>0.35905799999999999</v>
      </c>
      <c r="K583" s="69">
        <v>1.7682E-2</v>
      </c>
      <c r="L583" s="69">
        <v>0.26462200000000002</v>
      </c>
      <c r="M583" s="69">
        <v>3.4040000000000001E-2</v>
      </c>
      <c r="N583" s="69">
        <v>1.265E-2</v>
      </c>
      <c r="O583" s="69">
        <v>0.162215</v>
      </c>
      <c r="P583" s="69">
        <v>100.47199999999999</v>
      </c>
      <c r="Q583" s="69">
        <f t="shared" si="18"/>
        <v>81.143078840857356</v>
      </c>
    </row>
    <row r="584" spans="2:17" x14ac:dyDescent="0.2">
      <c r="B584" t="s">
        <v>1135</v>
      </c>
      <c r="C584" s="69">
        <v>53</v>
      </c>
      <c r="D584" s="42" t="s">
        <v>1120</v>
      </c>
      <c r="E584" s="25">
        <v>44656</v>
      </c>
      <c r="F584" s="45" t="s">
        <v>355</v>
      </c>
      <c r="G584" s="69">
        <v>17.780999999999999</v>
      </c>
      <c r="H584" s="69">
        <v>39.466299999999997</v>
      </c>
      <c r="I584" s="69">
        <v>42.511699999999998</v>
      </c>
      <c r="J584" s="69">
        <v>0.38832800000000001</v>
      </c>
      <c r="K584" s="69">
        <v>1.2425E-2</v>
      </c>
      <c r="L584" s="69">
        <v>0.29443599999999998</v>
      </c>
      <c r="M584" s="69">
        <v>5.9580000000000001E-2</v>
      </c>
      <c r="N584" s="69">
        <v>3.1331999999999999E-2</v>
      </c>
      <c r="O584" s="69">
        <v>0.14954600000000001</v>
      </c>
      <c r="P584" s="69">
        <v>100.69499999999999</v>
      </c>
      <c r="Q584" s="69">
        <f t="shared" si="18"/>
        <v>80.997965801181678</v>
      </c>
    </row>
    <row r="585" spans="2:17" x14ac:dyDescent="0.2">
      <c r="B585" t="s">
        <v>1136</v>
      </c>
      <c r="C585" s="69">
        <v>53</v>
      </c>
      <c r="D585" s="42" t="s">
        <v>1120</v>
      </c>
      <c r="E585" s="25">
        <v>44656</v>
      </c>
      <c r="F585" s="45" t="s">
        <v>355</v>
      </c>
      <c r="G585" s="69">
        <v>19.015899999999998</v>
      </c>
      <c r="H585" s="69">
        <v>39.085999999999999</v>
      </c>
      <c r="I585" s="69">
        <v>41.197499999999998</v>
      </c>
      <c r="J585" s="69">
        <v>0.38407599999999997</v>
      </c>
      <c r="K585" s="69">
        <v>1.4921E-2</v>
      </c>
      <c r="L585" s="69">
        <v>0.31151099999999998</v>
      </c>
      <c r="M585" s="69">
        <v>5.8956000000000001E-2</v>
      </c>
      <c r="N585" s="69">
        <v>1.6558E-2</v>
      </c>
      <c r="O585" s="69">
        <v>0.13582900000000001</v>
      </c>
      <c r="P585" s="69">
        <v>100.221</v>
      </c>
      <c r="Q585" s="69">
        <f t="shared" si="18"/>
        <v>79.43471855990191</v>
      </c>
    </row>
    <row r="586" spans="2:17" x14ac:dyDescent="0.2">
      <c r="B586" t="s">
        <v>1137</v>
      </c>
      <c r="C586" s="69">
        <v>53</v>
      </c>
      <c r="D586" s="42" t="s">
        <v>1120</v>
      </c>
      <c r="E586" s="25">
        <v>44656</v>
      </c>
      <c r="F586" s="45" t="s">
        <v>355</v>
      </c>
      <c r="G586" s="69">
        <v>20.054400000000001</v>
      </c>
      <c r="H586" s="69">
        <v>39.057499999999997</v>
      </c>
      <c r="I586" s="69">
        <v>40.323700000000002</v>
      </c>
      <c r="J586" s="69">
        <v>0.39023799999999997</v>
      </c>
      <c r="K586" s="69">
        <v>4.9030000000000002E-3</v>
      </c>
      <c r="L586" s="69">
        <v>0.350941</v>
      </c>
      <c r="M586" s="69">
        <v>5.7348999999999997E-2</v>
      </c>
      <c r="N586" s="69">
        <v>1.4633E-2</v>
      </c>
      <c r="O586" s="69">
        <v>0.110239</v>
      </c>
      <c r="P586" s="69">
        <v>100.364</v>
      </c>
      <c r="Q586" s="69">
        <f t="shared" si="18"/>
        <v>78.189092174715569</v>
      </c>
    </row>
    <row r="587" spans="2:17" x14ac:dyDescent="0.2">
      <c r="B587" t="s">
        <v>1138</v>
      </c>
      <c r="C587" s="69">
        <v>53</v>
      </c>
      <c r="D587" s="42" t="s">
        <v>1120</v>
      </c>
      <c r="E587" s="25">
        <v>44656</v>
      </c>
      <c r="F587" s="45" t="s">
        <v>355</v>
      </c>
      <c r="G587" s="69">
        <v>19.292200000000001</v>
      </c>
      <c r="H587" s="69">
        <v>39.145000000000003</v>
      </c>
      <c r="I587" s="69">
        <v>40.996899999999997</v>
      </c>
      <c r="J587" s="69">
        <v>0.373865</v>
      </c>
      <c r="K587" s="69">
        <v>6.5680000000000001E-3</v>
      </c>
      <c r="L587" s="69">
        <v>0.32122400000000001</v>
      </c>
      <c r="M587" s="69">
        <v>5.4739999999999997E-2</v>
      </c>
      <c r="N587" s="69">
        <v>2.4597999999999998E-2</v>
      </c>
      <c r="O587" s="69">
        <v>0.13364100000000001</v>
      </c>
      <c r="P587" s="69">
        <v>100.349</v>
      </c>
      <c r="Q587" s="69">
        <f t="shared" si="18"/>
        <v>79.11753514039637</v>
      </c>
    </row>
    <row r="588" spans="2:17" x14ac:dyDescent="0.2">
      <c r="B588" t="s">
        <v>1139</v>
      </c>
      <c r="C588" s="69">
        <v>53</v>
      </c>
      <c r="D588" s="42" t="s">
        <v>1120</v>
      </c>
      <c r="E588" s="25">
        <v>44656</v>
      </c>
      <c r="F588" s="45" t="s">
        <v>355</v>
      </c>
      <c r="G588" s="69">
        <v>17.491800000000001</v>
      </c>
      <c r="H588" s="69">
        <v>39.537100000000002</v>
      </c>
      <c r="I588" s="69">
        <v>42.785499999999999</v>
      </c>
      <c r="J588" s="69">
        <v>0.36153099999999999</v>
      </c>
      <c r="K588" s="69">
        <v>9.6930000000000002E-3</v>
      </c>
      <c r="L588" s="69">
        <v>0.266905</v>
      </c>
      <c r="M588" s="69">
        <v>6.1099000000000001E-2</v>
      </c>
      <c r="N588" s="69">
        <v>1.6320000000000001E-2</v>
      </c>
      <c r="O588" s="69">
        <v>9.9865999999999996E-2</v>
      </c>
      <c r="P588" s="69">
        <v>100.63</v>
      </c>
      <c r="Q588" s="69">
        <f t="shared" si="18"/>
        <v>81.346684989699867</v>
      </c>
    </row>
    <row r="589" spans="2:17" x14ac:dyDescent="0.2">
      <c r="B589" t="s">
        <v>1140</v>
      </c>
      <c r="C589" s="69">
        <v>67</v>
      </c>
      <c r="D589" s="42" t="s">
        <v>1141</v>
      </c>
      <c r="E589" s="25">
        <v>44658</v>
      </c>
      <c r="F589" s="45" t="s">
        <v>98</v>
      </c>
      <c r="G589" s="69">
        <v>14.782299999999999</v>
      </c>
      <c r="H589" s="69">
        <v>39.622399999999999</v>
      </c>
      <c r="I589" s="69">
        <v>44.808900000000001</v>
      </c>
      <c r="J589" s="69">
        <v>0.25525900000000001</v>
      </c>
      <c r="K589" s="69">
        <v>4.5461000000000001E-2</v>
      </c>
      <c r="L589" s="69">
        <v>0.20070499999999999</v>
      </c>
      <c r="M589" s="69">
        <v>1.831E-2</v>
      </c>
      <c r="N589" s="69">
        <v>3.0710999999999999E-2</v>
      </c>
      <c r="O589" s="69">
        <v>0.253639</v>
      </c>
      <c r="P589" s="69">
        <v>100.018</v>
      </c>
      <c r="Q589" s="69">
        <f t="shared" si="18"/>
        <v>84.385628979160842</v>
      </c>
    </row>
    <row r="590" spans="2:17" x14ac:dyDescent="0.2">
      <c r="B590" t="s">
        <v>1142</v>
      </c>
      <c r="C590" s="69">
        <v>67</v>
      </c>
      <c r="D590" s="42" t="s">
        <v>1141</v>
      </c>
      <c r="E590" s="25">
        <v>44658</v>
      </c>
      <c r="F590" s="45" t="s">
        <v>98</v>
      </c>
      <c r="G590" s="69">
        <v>16.3034</v>
      </c>
      <c r="H590" s="69">
        <v>38.978200000000001</v>
      </c>
      <c r="I590" s="69">
        <v>43.549300000000002</v>
      </c>
      <c r="J590" s="69">
        <v>0.30890800000000002</v>
      </c>
      <c r="K590" s="69">
        <v>2.4800000000000001E-4</v>
      </c>
      <c r="L590" s="69">
        <v>0.20664399999999999</v>
      </c>
      <c r="M590" s="69">
        <v>3.8364000000000002E-2</v>
      </c>
      <c r="N590" s="69">
        <v>1.6545000000000001E-2</v>
      </c>
      <c r="O590" s="69">
        <v>0.111626</v>
      </c>
      <c r="P590" s="69">
        <v>99.513199999999998</v>
      </c>
      <c r="Q590" s="69">
        <f t="shared" si="18"/>
        <v>82.646081742481499</v>
      </c>
    </row>
    <row r="591" spans="2:17" x14ac:dyDescent="0.2">
      <c r="B591" t="s">
        <v>1143</v>
      </c>
      <c r="C591" s="69">
        <v>67</v>
      </c>
      <c r="D591" s="42" t="s">
        <v>1141</v>
      </c>
      <c r="E591" s="25">
        <v>44658</v>
      </c>
      <c r="F591" s="45" t="s">
        <v>98</v>
      </c>
      <c r="G591" s="69">
        <v>16.080100000000002</v>
      </c>
      <c r="H591" s="69">
        <v>39.352899999999998</v>
      </c>
      <c r="I591" s="69">
        <v>43.533799999999999</v>
      </c>
      <c r="J591" s="69">
        <v>0.32566699999999998</v>
      </c>
      <c r="K591" s="69">
        <v>2.8937999999999998E-2</v>
      </c>
      <c r="L591" s="69">
        <v>0.24340200000000001</v>
      </c>
      <c r="M591" s="69">
        <v>1.7002E-2</v>
      </c>
      <c r="N591" s="69">
        <v>2.1038999999999999E-2</v>
      </c>
      <c r="O591" s="69">
        <v>0.188279</v>
      </c>
      <c r="P591" s="69">
        <v>99.7911</v>
      </c>
      <c r="Q591" s="69">
        <f t="shared" si="18"/>
        <v>82.83792966840744</v>
      </c>
    </row>
    <row r="592" spans="2:17" x14ac:dyDescent="0.2">
      <c r="B592" t="s">
        <v>1144</v>
      </c>
      <c r="C592" s="69">
        <v>67</v>
      </c>
      <c r="D592" s="42" t="s">
        <v>1141</v>
      </c>
      <c r="E592" s="25">
        <v>44658</v>
      </c>
      <c r="F592" s="45" t="s">
        <v>98</v>
      </c>
      <c r="G592" s="69">
        <v>15.423999999999999</v>
      </c>
      <c r="H592" s="69">
        <v>39.537399999999998</v>
      </c>
      <c r="I592" s="69">
        <v>43.714799999999997</v>
      </c>
      <c r="J592" s="69">
        <v>0.27567900000000001</v>
      </c>
      <c r="K592" s="69">
        <v>1.9251999999999998E-2</v>
      </c>
      <c r="L592" s="69">
        <v>0.21190100000000001</v>
      </c>
      <c r="M592" s="69">
        <v>1.9084E-2</v>
      </c>
      <c r="N592" s="69">
        <v>3.2624E-2</v>
      </c>
      <c r="O592" s="69">
        <v>0.21523300000000001</v>
      </c>
      <c r="P592" s="69">
        <v>99.45</v>
      </c>
      <c r="Q592" s="69">
        <f t="shared" si="18"/>
        <v>83.479390559177759</v>
      </c>
    </row>
    <row r="593" spans="2:17" x14ac:dyDescent="0.2">
      <c r="B593" t="s">
        <v>1145</v>
      </c>
      <c r="C593" s="69">
        <v>67</v>
      </c>
      <c r="D593" s="42" t="s">
        <v>1141</v>
      </c>
      <c r="E593" s="25">
        <v>44658</v>
      </c>
      <c r="F593" s="45" t="s">
        <v>98</v>
      </c>
      <c r="G593" s="69">
        <v>16.457799999999999</v>
      </c>
      <c r="H593" s="69">
        <v>38.923400000000001</v>
      </c>
      <c r="I593" s="69">
        <v>43.1327</v>
      </c>
      <c r="J593" s="69">
        <v>0.29374899999999998</v>
      </c>
      <c r="K593" s="69">
        <v>1.9310000000000001E-2</v>
      </c>
      <c r="L593" s="69">
        <v>0.221028</v>
      </c>
      <c r="M593" s="69">
        <v>2.4062E-2</v>
      </c>
      <c r="N593" s="69">
        <v>2.5262E-2</v>
      </c>
      <c r="O593" s="69">
        <v>0.16312699999999999</v>
      </c>
      <c r="P593" s="69">
        <v>99.260400000000004</v>
      </c>
      <c r="Q593" s="69">
        <f t="shared" si="18"/>
        <v>82.371332021896464</v>
      </c>
    </row>
    <row r="594" spans="2:17" x14ac:dyDescent="0.2">
      <c r="B594" t="s">
        <v>1146</v>
      </c>
      <c r="C594" s="69">
        <v>67</v>
      </c>
      <c r="D594" s="42" t="s">
        <v>1141</v>
      </c>
      <c r="E594" s="25">
        <v>44658</v>
      </c>
      <c r="F594" s="45" t="s">
        <v>98</v>
      </c>
      <c r="G594" s="69">
        <v>18.232600000000001</v>
      </c>
      <c r="H594" s="69">
        <v>38.941800000000001</v>
      </c>
      <c r="I594" s="69">
        <v>41.702599999999997</v>
      </c>
      <c r="J594" s="69">
        <v>0.26827600000000001</v>
      </c>
      <c r="K594" s="69">
        <v>6.7910000000000002E-3</v>
      </c>
      <c r="L594" s="69">
        <v>0.24929299999999999</v>
      </c>
      <c r="M594" s="69">
        <v>2.5433000000000001E-2</v>
      </c>
      <c r="N594" s="69">
        <v>2.3844000000000001E-2</v>
      </c>
      <c r="O594" s="69">
        <v>0.162356</v>
      </c>
      <c r="P594" s="69">
        <v>99.613</v>
      </c>
      <c r="Q594" s="69">
        <f t="shared" si="18"/>
        <v>80.306808202659312</v>
      </c>
    </row>
    <row r="595" spans="2:17" x14ac:dyDescent="0.2">
      <c r="B595" t="s">
        <v>1147</v>
      </c>
      <c r="C595" s="69">
        <v>67</v>
      </c>
      <c r="D595" s="42" t="s">
        <v>1141</v>
      </c>
      <c r="E595" s="25">
        <v>44658</v>
      </c>
      <c r="F595" s="45" t="s">
        <v>98</v>
      </c>
      <c r="G595" s="69">
        <v>15.5131</v>
      </c>
      <c r="H595" s="69">
        <v>39.094299999999997</v>
      </c>
      <c r="I595" s="69">
        <v>43.944299999999998</v>
      </c>
      <c r="J595" s="69">
        <v>0.32008399999999998</v>
      </c>
      <c r="K595" s="69">
        <v>2.4542000000000001E-2</v>
      </c>
      <c r="L595" s="69">
        <v>0.22881899999999999</v>
      </c>
      <c r="M595" s="69">
        <v>2.4235E-2</v>
      </c>
      <c r="N595" s="69">
        <v>1.8585000000000001E-2</v>
      </c>
      <c r="O595" s="69">
        <v>0.185394</v>
      </c>
      <c r="P595" s="69">
        <v>99.353300000000004</v>
      </c>
      <c r="Q595" s="69">
        <f t="shared" si="18"/>
        <v>83.472164233923891</v>
      </c>
    </row>
    <row r="596" spans="2:17" x14ac:dyDescent="0.2">
      <c r="B596" t="s">
        <v>1148</v>
      </c>
      <c r="C596" s="69">
        <v>67</v>
      </c>
      <c r="D596" s="42" t="s">
        <v>1141</v>
      </c>
      <c r="E596" s="25">
        <v>44658</v>
      </c>
      <c r="F596" s="45" t="s">
        <v>98</v>
      </c>
      <c r="G596" s="69">
        <v>20.1142</v>
      </c>
      <c r="H596" s="69">
        <v>38.567500000000003</v>
      </c>
      <c r="I596" s="69">
        <v>40.205599999999997</v>
      </c>
      <c r="J596" s="69">
        <v>0.17624400000000001</v>
      </c>
      <c r="K596" s="69">
        <v>1.9870000000000001E-3</v>
      </c>
      <c r="L596" s="69">
        <v>0.35028399999999998</v>
      </c>
      <c r="M596" s="69">
        <v>1.1985000000000001E-2</v>
      </c>
      <c r="N596" s="69">
        <v>5.6880000000000003E-3</v>
      </c>
      <c r="O596" s="69">
        <v>0.10348499999999999</v>
      </c>
      <c r="P596" s="69">
        <v>99.537000000000006</v>
      </c>
      <c r="Q596" s="69">
        <f t="shared" si="18"/>
        <v>78.088127230542554</v>
      </c>
    </row>
    <row r="597" spans="2:17" x14ac:dyDescent="0.2">
      <c r="B597" t="s">
        <v>1149</v>
      </c>
      <c r="C597" s="69">
        <v>67</v>
      </c>
      <c r="D597" s="42" t="s">
        <v>1141</v>
      </c>
      <c r="E597" s="25">
        <v>44658</v>
      </c>
      <c r="F597" s="45" t="s">
        <v>98</v>
      </c>
      <c r="G597" s="69">
        <v>18.927199999999999</v>
      </c>
      <c r="H597" s="69">
        <v>38.750700000000002</v>
      </c>
      <c r="I597" s="69">
        <v>41.374600000000001</v>
      </c>
      <c r="J597" s="69">
        <v>0.18445700000000001</v>
      </c>
      <c r="K597" s="69">
        <v>-2.1299999999999999E-3</v>
      </c>
      <c r="L597" s="69">
        <v>0.30069099999999999</v>
      </c>
      <c r="M597" s="69">
        <v>2.2228999999999999E-2</v>
      </c>
      <c r="N597" s="69">
        <v>1.3082999999999999E-2</v>
      </c>
      <c r="O597" s="69">
        <v>0.104322</v>
      </c>
      <c r="P597" s="69">
        <v>99.6751</v>
      </c>
      <c r="Q597" s="69">
        <f t="shared" si="18"/>
        <v>79.580784491218679</v>
      </c>
    </row>
    <row r="598" spans="2:17" x14ac:dyDescent="0.2">
      <c r="B598" t="s">
        <v>1150</v>
      </c>
      <c r="C598" s="69">
        <v>67</v>
      </c>
      <c r="D598" s="42" t="s">
        <v>1141</v>
      </c>
      <c r="E598" s="25">
        <v>44658</v>
      </c>
      <c r="F598" s="45" t="s">
        <v>98</v>
      </c>
      <c r="G598" s="69">
        <v>17.881900000000002</v>
      </c>
      <c r="H598" s="69">
        <v>38.933999999999997</v>
      </c>
      <c r="I598" s="69">
        <v>42.207799999999999</v>
      </c>
      <c r="J598" s="69">
        <v>0.278559</v>
      </c>
      <c r="K598" s="69">
        <v>4.1710000000000002E-3</v>
      </c>
      <c r="L598" s="69">
        <v>0.23676900000000001</v>
      </c>
      <c r="M598" s="69">
        <v>3.8094000000000003E-2</v>
      </c>
      <c r="N598" s="69">
        <v>2.7331000000000001E-2</v>
      </c>
      <c r="O598" s="69">
        <v>0.206487</v>
      </c>
      <c r="P598" s="69">
        <v>99.815100000000001</v>
      </c>
      <c r="Q598" s="69">
        <f t="shared" si="18"/>
        <v>80.799665944718626</v>
      </c>
    </row>
    <row r="599" spans="2:17" x14ac:dyDescent="0.2">
      <c r="B599" t="s">
        <v>1151</v>
      </c>
      <c r="C599" s="69">
        <v>67</v>
      </c>
      <c r="D599" s="42" t="s">
        <v>1141</v>
      </c>
      <c r="E599" s="25">
        <v>44658</v>
      </c>
      <c r="F599" s="45" t="s">
        <v>355</v>
      </c>
      <c r="G599" s="69">
        <v>18.8889</v>
      </c>
      <c r="H599" s="69">
        <v>38.780299999999997</v>
      </c>
      <c r="I599" s="69">
        <v>41.1937</v>
      </c>
      <c r="J599" s="69">
        <v>0.40009600000000001</v>
      </c>
      <c r="K599" s="69">
        <v>9.8250000000000004E-3</v>
      </c>
      <c r="L599" s="69">
        <v>0.31252000000000002</v>
      </c>
      <c r="M599" s="69">
        <v>7.8196000000000002E-2</v>
      </c>
      <c r="N599" s="69">
        <v>2.4839E-2</v>
      </c>
      <c r="O599" s="69">
        <v>0.130277</v>
      </c>
      <c r="P599" s="69">
        <v>99.818700000000007</v>
      </c>
      <c r="Q599" s="69">
        <f t="shared" si="18"/>
        <v>79.542469425304276</v>
      </c>
    </row>
    <row r="600" spans="2:17" x14ac:dyDescent="0.2">
      <c r="B600" t="s">
        <v>1152</v>
      </c>
      <c r="C600" s="69">
        <v>67</v>
      </c>
      <c r="D600" s="42" t="s">
        <v>1141</v>
      </c>
      <c r="E600" s="25">
        <v>44658</v>
      </c>
      <c r="F600" s="45" t="s">
        <v>355</v>
      </c>
      <c r="G600" s="69">
        <v>20.3</v>
      </c>
      <c r="H600" s="69">
        <v>37.987699999999997</v>
      </c>
      <c r="I600" s="69">
        <v>39.783299999999997</v>
      </c>
      <c r="J600" s="69">
        <v>0.43772</v>
      </c>
      <c r="K600" s="69">
        <v>9.1400000000000006E-3</v>
      </c>
      <c r="L600" s="69">
        <v>0.327017</v>
      </c>
      <c r="M600" s="69">
        <v>6.0828E-2</v>
      </c>
      <c r="N600" s="69">
        <v>2.1732999999999999E-2</v>
      </c>
      <c r="O600" s="69">
        <v>0.106001</v>
      </c>
      <c r="P600" s="69">
        <v>99.0334</v>
      </c>
      <c r="Q600" s="69">
        <f t="shared" si="18"/>
        <v>77.748251699007099</v>
      </c>
    </row>
    <row r="601" spans="2:17" x14ac:dyDescent="0.2">
      <c r="B601" t="s">
        <v>1153</v>
      </c>
      <c r="C601" s="69">
        <v>67</v>
      </c>
      <c r="D601" s="42" t="s">
        <v>1141</v>
      </c>
      <c r="E601" s="25">
        <v>44658</v>
      </c>
      <c r="F601" s="45" t="s">
        <v>355</v>
      </c>
      <c r="G601" s="69">
        <v>18.222999999999999</v>
      </c>
      <c r="H601" s="69">
        <v>38.792700000000004</v>
      </c>
      <c r="I601" s="69">
        <v>41.581800000000001</v>
      </c>
      <c r="J601" s="69">
        <v>0.38534000000000002</v>
      </c>
      <c r="K601" s="69">
        <v>1.1455999999999999E-2</v>
      </c>
      <c r="L601" s="69">
        <v>0.28813699999999998</v>
      </c>
      <c r="M601" s="69">
        <v>3.4951000000000003E-2</v>
      </c>
      <c r="N601" s="69">
        <v>2.1854999999999999E-2</v>
      </c>
      <c r="O601" s="69">
        <v>0.14153099999999999</v>
      </c>
      <c r="P601" s="69">
        <v>99.480699999999999</v>
      </c>
      <c r="Q601" s="69">
        <f t="shared" si="18"/>
        <v>80.269232680817296</v>
      </c>
    </row>
    <row r="602" spans="2:17" x14ac:dyDescent="0.2">
      <c r="B602" t="s">
        <v>1154</v>
      </c>
      <c r="C602" s="69">
        <v>67</v>
      </c>
      <c r="D602" s="42" t="s">
        <v>1141</v>
      </c>
      <c r="E602" s="25">
        <v>44658</v>
      </c>
      <c r="F602" s="45" t="s">
        <v>355</v>
      </c>
      <c r="G602" s="69">
        <v>17.395299999999999</v>
      </c>
      <c r="H602" s="69">
        <v>39.222700000000003</v>
      </c>
      <c r="I602" s="69">
        <v>42.276400000000002</v>
      </c>
      <c r="J602" s="69">
        <v>0.37032500000000002</v>
      </c>
      <c r="K602" s="69">
        <v>1.2402E-2</v>
      </c>
      <c r="L602" s="69">
        <v>0.25695600000000002</v>
      </c>
      <c r="M602" s="69">
        <v>3.2199999999999999E-2</v>
      </c>
      <c r="N602" s="69">
        <v>2.4039999999999999E-2</v>
      </c>
      <c r="O602" s="69">
        <v>0.159803</v>
      </c>
      <c r="P602" s="69">
        <v>99.750100000000003</v>
      </c>
      <c r="Q602" s="69">
        <f t="shared" si="18"/>
        <v>81.248796922747829</v>
      </c>
    </row>
    <row r="603" spans="2:17" x14ac:dyDescent="0.2">
      <c r="B603" t="s">
        <v>1155</v>
      </c>
      <c r="C603" s="69">
        <v>67</v>
      </c>
      <c r="D603" s="42" t="s">
        <v>1141</v>
      </c>
      <c r="E603" s="25">
        <v>44658</v>
      </c>
      <c r="F603" s="45" t="s">
        <v>355</v>
      </c>
      <c r="G603" s="69">
        <v>20.7089</v>
      </c>
      <c r="H603" s="69">
        <v>38.286000000000001</v>
      </c>
      <c r="I603" s="69">
        <v>39.4741</v>
      </c>
      <c r="J603" s="69">
        <v>0.44406699999999999</v>
      </c>
      <c r="K603" s="69">
        <v>6.1110000000000001E-3</v>
      </c>
      <c r="L603" s="69">
        <v>0.323513</v>
      </c>
      <c r="M603" s="69">
        <v>5.5771000000000001E-2</v>
      </c>
      <c r="N603" s="69">
        <v>3.6124000000000003E-2</v>
      </c>
      <c r="O603" s="69">
        <v>0.110858</v>
      </c>
      <c r="P603" s="69">
        <v>99.445499999999996</v>
      </c>
      <c r="Q603" s="69">
        <f t="shared" si="18"/>
        <v>77.264558387084392</v>
      </c>
    </row>
    <row r="604" spans="2:17" x14ac:dyDescent="0.2">
      <c r="B604" t="s">
        <v>1156</v>
      </c>
      <c r="C604" s="69">
        <v>67</v>
      </c>
      <c r="D604" s="42" t="s">
        <v>1141</v>
      </c>
      <c r="E604" s="25">
        <v>44658</v>
      </c>
      <c r="F604" s="45" t="s">
        <v>355</v>
      </c>
      <c r="G604" s="69">
        <v>18.348700000000001</v>
      </c>
      <c r="H604" s="69">
        <v>38.7453</v>
      </c>
      <c r="I604" s="69">
        <v>41.5777</v>
      </c>
      <c r="J604" s="69">
        <v>0.38034000000000001</v>
      </c>
      <c r="K604" s="69">
        <v>1.2919999999999999E-2</v>
      </c>
      <c r="L604" s="69">
        <v>0.29671399999999998</v>
      </c>
      <c r="M604" s="69">
        <v>5.3238000000000001E-2</v>
      </c>
      <c r="N604" s="69">
        <v>1.8100999999999999E-2</v>
      </c>
      <c r="O604" s="69">
        <v>0.14171400000000001</v>
      </c>
      <c r="P604" s="69">
        <v>99.574700000000007</v>
      </c>
      <c r="Q604" s="69">
        <f t="shared" si="18"/>
        <v>80.15856618494341</v>
      </c>
    </row>
    <row r="605" spans="2:17" x14ac:dyDescent="0.2">
      <c r="B605" t="s">
        <v>1157</v>
      </c>
      <c r="C605" s="69">
        <v>67</v>
      </c>
      <c r="D605" s="42" t="s">
        <v>1141</v>
      </c>
      <c r="E605" s="25">
        <v>44658</v>
      </c>
      <c r="F605" s="45" t="s">
        <v>355</v>
      </c>
      <c r="G605" s="69">
        <v>20.968299999999999</v>
      </c>
      <c r="H605" s="69">
        <v>38.014400000000002</v>
      </c>
      <c r="I605" s="69">
        <v>39.128999999999998</v>
      </c>
      <c r="J605" s="69">
        <v>0.45904400000000001</v>
      </c>
      <c r="K605" s="69">
        <v>9.8989999999999998E-3</v>
      </c>
      <c r="L605" s="69">
        <v>0.341756</v>
      </c>
      <c r="M605" s="69">
        <v>6.4090999999999995E-2</v>
      </c>
      <c r="N605" s="69">
        <v>3.5929000000000003E-2</v>
      </c>
      <c r="O605" s="69">
        <v>0.10320799999999999</v>
      </c>
      <c r="P605" s="69">
        <v>99.125600000000006</v>
      </c>
      <c r="Q605" s="69">
        <f t="shared" si="18"/>
        <v>76.889481940354713</v>
      </c>
    </row>
    <row r="606" spans="2:17" x14ac:dyDescent="0.2">
      <c r="B606" t="s">
        <v>1158</v>
      </c>
      <c r="C606" s="69">
        <v>67</v>
      </c>
      <c r="D606" s="42" t="s">
        <v>1141</v>
      </c>
      <c r="E606" s="25">
        <v>44658</v>
      </c>
      <c r="F606" s="45" t="s">
        <v>355</v>
      </c>
      <c r="G606" s="69">
        <v>19.5306</v>
      </c>
      <c r="H606" s="69">
        <v>38.360700000000001</v>
      </c>
      <c r="I606" s="69">
        <v>40.453899999999997</v>
      </c>
      <c r="J606" s="69">
        <v>0.43753799999999998</v>
      </c>
      <c r="K606" s="69">
        <v>4.3400000000000001E-3</v>
      </c>
      <c r="L606" s="69">
        <v>0.295734</v>
      </c>
      <c r="M606" s="69">
        <v>7.0916000000000007E-2</v>
      </c>
      <c r="N606" s="69">
        <v>2.7009999999999999E-2</v>
      </c>
      <c r="O606" s="69">
        <v>0.117371</v>
      </c>
      <c r="P606" s="69">
        <v>99.298199999999994</v>
      </c>
      <c r="Q606" s="69">
        <f t="shared" si="18"/>
        <v>78.691175387084755</v>
      </c>
    </row>
    <row r="607" spans="2:17" x14ac:dyDescent="0.2">
      <c r="B607" t="s">
        <v>1159</v>
      </c>
      <c r="C607" s="69">
        <v>67</v>
      </c>
      <c r="D607" s="42" t="s">
        <v>1141</v>
      </c>
      <c r="E607" s="25">
        <v>44658</v>
      </c>
      <c r="F607" s="45" t="s">
        <v>355</v>
      </c>
      <c r="G607" s="69">
        <v>18.0063</v>
      </c>
      <c r="H607" s="69">
        <v>38.920400000000001</v>
      </c>
      <c r="I607" s="69">
        <v>42.048999999999999</v>
      </c>
      <c r="J607" s="69">
        <v>0.39335399999999998</v>
      </c>
      <c r="K607" s="69">
        <v>1.2588E-2</v>
      </c>
      <c r="L607" s="69">
        <v>0.26915899999999998</v>
      </c>
      <c r="M607" s="69">
        <v>4.9583000000000002E-2</v>
      </c>
      <c r="N607" s="69">
        <v>1.9574000000000001E-2</v>
      </c>
      <c r="O607" s="69">
        <v>0.13741200000000001</v>
      </c>
      <c r="P607" s="69">
        <v>99.857399999999998</v>
      </c>
      <c r="Q607" s="69">
        <f t="shared" si="18"/>
        <v>80.633088131101388</v>
      </c>
    </row>
    <row r="608" spans="2:17" x14ac:dyDescent="0.2">
      <c r="B608" t="s">
        <v>1160</v>
      </c>
      <c r="C608" s="69">
        <v>67</v>
      </c>
      <c r="D608" s="42" t="s">
        <v>1141</v>
      </c>
      <c r="E608" s="25">
        <v>44658</v>
      </c>
      <c r="F608" s="45" t="s">
        <v>355</v>
      </c>
      <c r="G608" s="69">
        <v>18.043600000000001</v>
      </c>
      <c r="H608" s="69">
        <v>38.808799999999998</v>
      </c>
      <c r="I608" s="69">
        <v>41.843699999999998</v>
      </c>
      <c r="J608" s="69">
        <v>0.38211099999999998</v>
      </c>
      <c r="K608" s="69">
        <v>4.156E-3</v>
      </c>
      <c r="L608" s="69">
        <v>0.27557399999999999</v>
      </c>
      <c r="M608" s="69">
        <v>5.3883E-2</v>
      </c>
      <c r="N608" s="69">
        <v>2.3902E-2</v>
      </c>
      <c r="O608" s="69">
        <v>0.136681</v>
      </c>
      <c r="P608" s="69">
        <v>99.572400000000002</v>
      </c>
      <c r="Q608" s="69">
        <f t="shared" si="18"/>
        <v>80.524109810462647</v>
      </c>
    </row>
    <row r="609" spans="2:17" x14ac:dyDescent="0.2">
      <c r="B609" t="s">
        <v>1161</v>
      </c>
      <c r="C609" s="69">
        <v>73</v>
      </c>
      <c r="D609" s="42" t="s">
        <v>1162</v>
      </c>
      <c r="E609" s="25">
        <v>44658</v>
      </c>
      <c r="F609" s="45" t="s">
        <v>98</v>
      </c>
      <c r="G609" s="69">
        <v>19.973800000000001</v>
      </c>
      <c r="H609" s="69">
        <v>38.4544</v>
      </c>
      <c r="I609" s="69">
        <v>40.040199999999999</v>
      </c>
      <c r="J609" s="69">
        <v>0.24893699999999999</v>
      </c>
      <c r="K609" s="69">
        <v>-2.5400000000000002E-3</v>
      </c>
      <c r="L609" s="69">
        <v>0.33886300000000003</v>
      </c>
      <c r="M609" s="69">
        <v>2.1041000000000001E-2</v>
      </c>
      <c r="N609" s="69">
        <v>1.5765000000000001E-2</v>
      </c>
      <c r="O609" s="69">
        <v>8.4086999999999995E-2</v>
      </c>
      <c r="P609" s="69">
        <v>99.174599999999998</v>
      </c>
      <c r="Q609" s="69">
        <f t="shared" si="18"/>
        <v>78.137404734904692</v>
      </c>
    </row>
    <row r="610" spans="2:17" x14ac:dyDescent="0.2">
      <c r="B610" t="s">
        <v>1163</v>
      </c>
      <c r="C610" s="69">
        <v>73</v>
      </c>
      <c r="D610" s="42" t="s">
        <v>1162</v>
      </c>
      <c r="E610" s="25">
        <v>44658</v>
      </c>
      <c r="F610" s="45" t="s">
        <v>98</v>
      </c>
      <c r="G610" s="69">
        <v>17.962599999999998</v>
      </c>
      <c r="H610" s="69">
        <v>38.604700000000001</v>
      </c>
      <c r="I610" s="69">
        <v>41.8553</v>
      </c>
      <c r="J610" s="69">
        <v>0.247729</v>
      </c>
      <c r="K610" s="69">
        <v>1.7016E-2</v>
      </c>
      <c r="L610" s="69">
        <v>0.25583800000000001</v>
      </c>
      <c r="M610" s="69">
        <v>3.4474999999999999E-2</v>
      </c>
      <c r="N610" s="69">
        <v>2.5524000000000002E-2</v>
      </c>
      <c r="O610" s="69">
        <v>0.167574</v>
      </c>
      <c r="P610" s="69">
        <v>99.1708</v>
      </c>
      <c r="Q610" s="69">
        <f t="shared" si="18"/>
        <v>80.598908138058889</v>
      </c>
    </row>
    <row r="611" spans="2:17" x14ac:dyDescent="0.2">
      <c r="B611" t="s">
        <v>1164</v>
      </c>
      <c r="C611" s="69">
        <v>73</v>
      </c>
      <c r="D611" s="42" t="s">
        <v>1162</v>
      </c>
      <c r="E611" s="25">
        <v>44658</v>
      </c>
      <c r="F611" s="45" t="s">
        <v>98</v>
      </c>
      <c r="G611" s="69">
        <v>15.6037</v>
      </c>
      <c r="H611" s="69">
        <v>38.8249</v>
      </c>
      <c r="I611" s="69">
        <v>43.629800000000003</v>
      </c>
      <c r="J611" s="69">
        <v>0.30721300000000001</v>
      </c>
      <c r="K611" s="69">
        <v>2.3904999999999999E-2</v>
      </c>
      <c r="L611" s="69">
        <v>0.22333600000000001</v>
      </c>
      <c r="M611" s="69">
        <v>1.635E-2</v>
      </c>
      <c r="N611" s="69">
        <v>2.9843999999999999E-2</v>
      </c>
      <c r="O611" s="69">
        <v>0.187941</v>
      </c>
      <c r="P611" s="69">
        <v>98.846999999999994</v>
      </c>
      <c r="Q611" s="69">
        <f t="shared" si="18"/>
        <v>83.291952984201771</v>
      </c>
    </row>
    <row r="612" spans="2:17" x14ac:dyDescent="0.2">
      <c r="B612" t="s">
        <v>1165</v>
      </c>
      <c r="C612" s="69">
        <v>73</v>
      </c>
      <c r="D612" s="42" t="s">
        <v>1162</v>
      </c>
      <c r="E612" s="25">
        <v>44658</v>
      </c>
      <c r="F612" s="45" t="s">
        <v>98</v>
      </c>
      <c r="G612" s="69">
        <v>15.286300000000001</v>
      </c>
      <c r="H612" s="69">
        <v>39.0002</v>
      </c>
      <c r="I612" s="69">
        <v>44.086500000000001</v>
      </c>
      <c r="J612" s="69">
        <v>0.28686800000000001</v>
      </c>
      <c r="K612" s="69">
        <v>4.0418000000000003E-2</v>
      </c>
      <c r="L612" s="69">
        <v>0.21443999999999999</v>
      </c>
      <c r="M612" s="69">
        <v>7.0266999999999996E-2</v>
      </c>
      <c r="N612" s="69">
        <v>5.4231000000000001E-2</v>
      </c>
      <c r="O612" s="69">
        <v>0.19381200000000001</v>
      </c>
      <c r="P612" s="69">
        <v>99.233000000000004</v>
      </c>
      <c r="Q612" s="69">
        <f t="shared" si="18"/>
        <v>83.718435495027435</v>
      </c>
    </row>
    <row r="613" spans="2:17" x14ac:dyDescent="0.2">
      <c r="B613" t="s">
        <v>1166</v>
      </c>
      <c r="C613" s="69">
        <v>73</v>
      </c>
      <c r="D613" s="42" t="s">
        <v>1162</v>
      </c>
      <c r="E613" s="25">
        <v>44658</v>
      </c>
      <c r="F613" s="45" t="s">
        <v>98</v>
      </c>
      <c r="G613" s="69">
        <v>13.2865</v>
      </c>
      <c r="H613" s="69">
        <v>39.681800000000003</v>
      </c>
      <c r="I613" s="69">
        <v>45.403100000000002</v>
      </c>
      <c r="J613" s="69">
        <v>0.23885200000000001</v>
      </c>
      <c r="K613" s="69">
        <v>7.5136999999999995E-2</v>
      </c>
      <c r="L613" s="69">
        <v>0.175986</v>
      </c>
      <c r="M613" s="69">
        <v>1.5637000000000002E-2</v>
      </c>
      <c r="N613" s="69">
        <v>3.4842999999999999E-2</v>
      </c>
      <c r="O613" s="69">
        <v>0.29020200000000002</v>
      </c>
      <c r="P613" s="69">
        <v>99.201899999999995</v>
      </c>
      <c r="Q613" s="69">
        <f t="shared" si="18"/>
        <v>85.90062998249671</v>
      </c>
    </row>
    <row r="614" spans="2:17" x14ac:dyDescent="0.2">
      <c r="B614" t="s">
        <v>1167</v>
      </c>
      <c r="C614" s="69">
        <v>73</v>
      </c>
      <c r="D614" s="42" t="s">
        <v>1162</v>
      </c>
      <c r="E614" s="25">
        <v>44658</v>
      </c>
      <c r="F614" s="45" t="s">
        <v>98</v>
      </c>
      <c r="G614" s="69">
        <v>13.353400000000001</v>
      </c>
      <c r="H614" s="69">
        <v>39.656399999999998</v>
      </c>
      <c r="I614" s="69">
        <v>45.090400000000002</v>
      </c>
      <c r="J614" s="69">
        <v>0.25464300000000001</v>
      </c>
      <c r="K614" s="69">
        <v>5.5643999999999999E-2</v>
      </c>
      <c r="L614" s="69">
        <v>0.19436100000000001</v>
      </c>
      <c r="M614" s="69">
        <v>6.208E-3</v>
      </c>
      <c r="N614" s="69">
        <v>3.2006E-2</v>
      </c>
      <c r="O614" s="69">
        <v>0.29199199999999997</v>
      </c>
      <c r="P614" s="69">
        <v>98.935000000000002</v>
      </c>
      <c r="Q614" s="69">
        <f t="shared" si="18"/>
        <v>85.755476991126514</v>
      </c>
    </row>
    <row r="615" spans="2:17" x14ac:dyDescent="0.2">
      <c r="B615" t="s">
        <v>1168</v>
      </c>
      <c r="C615" s="69">
        <v>73</v>
      </c>
      <c r="D615" s="42" t="s">
        <v>1162</v>
      </c>
      <c r="E615" s="25">
        <v>44658</v>
      </c>
      <c r="F615" s="45" t="s">
        <v>98</v>
      </c>
      <c r="G615" s="69">
        <v>17.052</v>
      </c>
      <c r="H615" s="69">
        <v>39.059100000000001</v>
      </c>
      <c r="I615" s="69">
        <v>42.038499999999999</v>
      </c>
      <c r="J615" s="69">
        <v>0.33519100000000002</v>
      </c>
      <c r="K615" s="69">
        <v>3.5790000000000001E-3</v>
      </c>
      <c r="L615" s="69">
        <v>0.225574</v>
      </c>
      <c r="M615" s="69">
        <v>5.9434000000000001E-2</v>
      </c>
      <c r="N615" s="69">
        <v>3.014E-2</v>
      </c>
      <c r="O615" s="69">
        <v>9.6962999999999994E-2</v>
      </c>
      <c r="P615" s="69">
        <v>98.900400000000005</v>
      </c>
      <c r="Q615" s="69">
        <f t="shared" si="18"/>
        <v>81.465526457499934</v>
      </c>
    </row>
    <row r="616" spans="2:17" x14ac:dyDescent="0.2">
      <c r="B616" t="s">
        <v>1169</v>
      </c>
      <c r="C616" s="69">
        <v>73</v>
      </c>
      <c r="D616" s="42" t="s">
        <v>1162</v>
      </c>
      <c r="E616" s="25">
        <v>44658</v>
      </c>
      <c r="F616" s="45" t="s">
        <v>98</v>
      </c>
      <c r="G616" s="69">
        <v>14.911199999999999</v>
      </c>
      <c r="H616" s="69">
        <v>39.353200000000001</v>
      </c>
      <c r="I616" s="69">
        <v>44.240400000000001</v>
      </c>
      <c r="J616" s="69">
        <v>0.27681099999999997</v>
      </c>
      <c r="K616" s="69">
        <v>2.1708999999999999E-2</v>
      </c>
      <c r="L616" s="69">
        <v>0.21426999999999999</v>
      </c>
      <c r="M616" s="69">
        <v>1.8686999999999999E-2</v>
      </c>
      <c r="N616" s="69">
        <v>2.2325000000000001E-2</v>
      </c>
      <c r="O616" s="69">
        <v>0.23721100000000001</v>
      </c>
      <c r="P616" s="69">
        <v>99.295900000000003</v>
      </c>
      <c r="Q616" s="69">
        <f t="shared" si="18"/>
        <v>84.100902263552584</v>
      </c>
    </row>
    <row r="617" spans="2:17" x14ac:dyDescent="0.2">
      <c r="B617" t="s">
        <v>1170</v>
      </c>
      <c r="C617" s="69">
        <v>73</v>
      </c>
      <c r="D617" s="42" t="s">
        <v>1162</v>
      </c>
      <c r="E617" s="25">
        <v>44658</v>
      </c>
      <c r="F617" s="45" t="s">
        <v>98</v>
      </c>
      <c r="G617" s="69">
        <v>14.9689</v>
      </c>
      <c r="H617" s="69">
        <v>39.270099999999999</v>
      </c>
      <c r="I617" s="69">
        <v>43.948900000000002</v>
      </c>
      <c r="J617" s="69">
        <v>0.27035399999999998</v>
      </c>
      <c r="K617" s="69">
        <v>6.8269999999999997E-2</v>
      </c>
      <c r="L617" s="69">
        <v>0.21896399999999999</v>
      </c>
      <c r="M617" s="69">
        <v>1.9134999999999999E-2</v>
      </c>
      <c r="N617" s="69">
        <v>2.7292E-2</v>
      </c>
      <c r="O617" s="69">
        <v>0.21537000000000001</v>
      </c>
      <c r="P617" s="69">
        <v>99.007199999999997</v>
      </c>
      <c r="Q617" s="69">
        <f t="shared" si="18"/>
        <v>83.960365374763384</v>
      </c>
    </row>
    <row r="618" spans="2:17" x14ac:dyDescent="0.2">
      <c r="B618" t="s">
        <v>1171</v>
      </c>
      <c r="C618" s="69">
        <v>73</v>
      </c>
      <c r="D618" s="42" t="s">
        <v>1162</v>
      </c>
      <c r="E618" s="25">
        <v>44658</v>
      </c>
      <c r="F618" s="45" t="s">
        <v>98</v>
      </c>
      <c r="G618" s="69">
        <v>19.293199999999999</v>
      </c>
      <c r="H618" s="69">
        <v>38.376100000000001</v>
      </c>
      <c r="I618" s="69">
        <v>40.618400000000001</v>
      </c>
      <c r="J618" s="69">
        <v>0.25990099999999999</v>
      </c>
      <c r="K618" s="69">
        <v>-2.3700000000000001E-3</v>
      </c>
      <c r="L618" s="69">
        <v>0.26377400000000001</v>
      </c>
      <c r="M618" s="69">
        <v>2.2225999999999999E-2</v>
      </c>
      <c r="N618" s="69">
        <v>2.7862000000000001E-2</v>
      </c>
      <c r="O618" s="69">
        <v>0.142927</v>
      </c>
      <c r="P618" s="69">
        <v>99.002099999999999</v>
      </c>
      <c r="Q618" s="69">
        <f t="shared" si="18"/>
        <v>78.963016795690848</v>
      </c>
    </row>
    <row r="619" spans="2:17" x14ac:dyDescent="0.2">
      <c r="B619" t="s">
        <v>1172</v>
      </c>
      <c r="C619" s="69">
        <v>73</v>
      </c>
      <c r="D619" s="42" t="s">
        <v>1162</v>
      </c>
      <c r="E619" s="25">
        <v>44658</v>
      </c>
      <c r="F619" s="45" t="s">
        <v>355</v>
      </c>
      <c r="G619" s="69">
        <v>18.610600000000002</v>
      </c>
      <c r="H619" s="69">
        <v>38.511000000000003</v>
      </c>
      <c r="I619" s="69">
        <v>40.845999999999997</v>
      </c>
      <c r="J619" s="69">
        <v>0.41572100000000001</v>
      </c>
      <c r="K619" s="69">
        <v>7.0280000000000004E-3</v>
      </c>
      <c r="L619" s="69">
        <v>0.31754300000000002</v>
      </c>
      <c r="M619" s="69">
        <v>4.5399000000000002E-2</v>
      </c>
      <c r="N619" s="69">
        <v>2.5704000000000001E-2</v>
      </c>
      <c r="O619" s="69">
        <v>0.13347700000000001</v>
      </c>
      <c r="P619" s="69">
        <v>98.912499999999994</v>
      </c>
      <c r="Q619" s="69">
        <f t="shared" si="18"/>
        <v>79.645876266327818</v>
      </c>
    </row>
    <row r="620" spans="2:17" x14ac:dyDescent="0.2">
      <c r="B620" t="s">
        <v>1173</v>
      </c>
      <c r="C620" s="69">
        <v>73</v>
      </c>
      <c r="D620" s="42" t="s">
        <v>1162</v>
      </c>
      <c r="E620" s="25">
        <v>44658</v>
      </c>
      <c r="F620" s="45" t="s">
        <v>355</v>
      </c>
      <c r="G620" s="69">
        <v>20.773</v>
      </c>
      <c r="H620" s="69">
        <v>37.9482</v>
      </c>
      <c r="I620" s="69">
        <v>39.181100000000001</v>
      </c>
      <c r="J620" s="69">
        <v>0.42042499999999999</v>
      </c>
      <c r="K620" s="69">
        <v>-7.0899999999999999E-3</v>
      </c>
      <c r="L620" s="69">
        <v>0.34712199999999999</v>
      </c>
      <c r="M620" s="69">
        <v>7.8587000000000004E-2</v>
      </c>
      <c r="N620" s="69">
        <v>2.2853999999999999E-2</v>
      </c>
      <c r="O620" s="69">
        <v>8.2170999999999994E-2</v>
      </c>
      <c r="P620" s="69">
        <v>98.846400000000003</v>
      </c>
      <c r="Q620" s="69">
        <f t="shared" si="18"/>
        <v>77.078862471881138</v>
      </c>
    </row>
    <row r="621" spans="2:17" x14ac:dyDescent="0.2">
      <c r="B621" t="s">
        <v>1174</v>
      </c>
      <c r="C621" s="69">
        <v>73</v>
      </c>
      <c r="D621" s="42" t="s">
        <v>1162</v>
      </c>
      <c r="E621" s="25">
        <v>44658</v>
      </c>
      <c r="F621" s="45" t="s">
        <v>355</v>
      </c>
      <c r="G621" s="69">
        <v>18.7913</v>
      </c>
      <c r="H621" s="69">
        <v>38.291899999999998</v>
      </c>
      <c r="I621" s="69">
        <v>40.852800000000002</v>
      </c>
      <c r="J621" s="69">
        <v>0.371527</v>
      </c>
      <c r="K621" s="69">
        <v>-1.9599999999999999E-3</v>
      </c>
      <c r="L621" s="69">
        <v>0.29389199999999999</v>
      </c>
      <c r="M621" s="69">
        <v>3.8580999999999997E-2</v>
      </c>
      <c r="N621" s="69">
        <v>1.6168999999999999E-2</v>
      </c>
      <c r="O621" s="69">
        <v>0.13349</v>
      </c>
      <c r="P621" s="69">
        <v>98.787700000000001</v>
      </c>
      <c r="Q621" s="69">
        <f t="shared" si="18"/>
        <v>79.491497487137025</v>
      </c>
    </row>
    <row r="622" spans="2:17" x14ac:dyDescent="0.2">
      <c r="B622" t="s">
        <v>1175</v>
      </c>
      <c r="C622" s="69">
        <v>73</v>
      </c>
      <c r="D622" s="42" t="s">
        <v>1162</v>
      </c>
      <c r="E622" s="25">
        <v>44658</v>
      </c>
      <c r="F622" s="45" t="s">
        <v>355</v>
      </c>
      <c r="G622" s="69">
        <v>19.415700000000001</v>
      </c>
      <c r="H622" s="69">
        <v>38.080800000000004</v>
      </c>
      <c r="I622" s="69">
        <v>40.509500000000003</v>
      </c>
      <c r="J622" s="69">
        <v>0.38860099999999997</v>
      </c>
      <c r="K622" s="69">
        <v>1.1925E-2</v>
      </c>
      <c r="L622" s="69">
        <v>0.32947100000000001</v>
      </c>
      <c r="M622" s="69">
        <v>6.3671000000000005E-2</v>
      </c>
      <c r="N622" s="69">
        <v>2.2065999999999999E-2</v>
      </c>
      <c r="O622" s="69">
        <v>0.13091800000000001</v>
      </c>
      <c r="P622" s="69">
        <v>98.952600000000004</v>
      </c>
      <c r="Q622" s="69">
        <f t="shared" si="18"/>
        <v>78.812890946349654</v>
      </c>
    </row>
    <row r="623" spans="2:17" x14ac:dyDescent="0.2">
      <c r="B623" t="s">
        <v>1176</v>
      </c>
      <c r="C623" s="69">
        <v>73</v>
      </c>
      <c r="D623" s="42" t="s">
        <v>1162</v>
      </c>
      <c r="E623" s="25">
        <v>44658</v>
      </c>
      <c r="F623" s="45" t="s">
        <v>355</v>
      </c>
      <c r="G623" s="69">
        <v>18.531099999999999</v>
      </c>
      <c r="H623" s="69">
        <v>38.500799999999998</v>
      </c>
      <c r="I623" s="69">
        <v>41.000700000000002</v>
      </c>
      <c r="J623" s="69">
        <v>0.35539900000000002</v>
      </c>
      <c r="K623" s="69">
        <v>8.1779999999999995E-3</v>
      </c>
      <c r="L623" s="69">
        <v>0.29111900000000002</v>
      </c>
      <c r="M623" s="69">
        <v>4.7233999999999998E-2</v>
      </c>
      <c r="N623" s="69">
        <v>2.4851000000000002E-2</v>
      </c>
      <c r="O623" s="69">
        <v>0.147845</v>
      </c>
      <c r="P623" s="69">
        <v>98.907200000000003</v>
      </c>
      <c r="Q623" s="69">
        <f t="shared" si="18"/>
        <v>79.776245108216614</v>
      </c>
    </row>
    <row r="624" spans="2:17" x14ac:dyDescent="0.2">
      <c r="B624" t="s">
        <v>1177</v>
      </c>
      <c r="C624" s="69">
        <v>73</v>
      </c>
      <c r="D624" s="42" t="s">
        <v>1162</v>
      </c>
      <c r="E624" s="25">
        <v>44658</v>
      </c>
      <c r="F624" s="45" t="s">
        <v>355</v>
      </c>
      <c r="G624" s="69">
        <v>15.1723</v>
      </c>
      <c r="H624" s="69">
        <v>39.515000000000001</v>
      </c>
      <c r="I624" s="69">
        <v>43.511299999999999</v>
      </c>
      <c r="J624" s="69">
        <v>0.31140499999999999</v>
      </c>
      <c r="K624" s="69">
        <v>2.4528000000000001E-2</v>
      </c>
      <c r="L624" s="69">
        <v>0.21969</v>
      </c>
      <c r="M624" s="69">
        <v>2.7484999999999999E-2</v>
      </c>
      <c r="N624" s="69">
        <v>2.5328E-2</v>
      </c>
      <c r="O624" s="69">
        <v>0.20985200000000001</v>
      </c>
      <c r="P624" s="69">
        <v>99.016900000000007</v>
      </c>
      <c r="Q624" s="69">
        <f t="shared" si="18"/>
        <v>83.641311901453392</v>
      </c>
    </row>
    <row r="625" spans="2:17" x14ac:dyDescent="0.2">
      <c r="B625" t="s">
        <v>1178</v>
      </c>
      <c r="C625" s="69">
        <v>73</v>
      </c>
      <c r="D625" s="42" t="s">
        <v>1162</v>
      </c>
      <c r="E625" s="25">
        <v>44658</v>
      </c>
      <c r="F625" s="45" t="s">
        <v>355</v>
      </c>
      <c r="G625" s="69">
        <v>20.078600000000002</v>
      </c>
      <c r="H625" s="69">
        <v>38.276400000000002</v>
      </c>
      <c r="I625" s="69">
        <v>39.121400000000001</v>
      </c>
      <c r="J625" s="69">
        <v>0.41660900000000001</v>
      </c>
      <c r="K625" s="69">
        <v>2.41E-4</v>
      </c>
      <c r="L625" s="69">
        <v>0.327237</v>
      </c>
      <c r="M625" s="69">
        <v>6.7115999999999995E-2</v>
      </c>
      <c r="N625" s="69">
        <v>2.7890000000000002E-2</v>
      </c>
      <c r="O625" s="69">
        <v>9.9362000000000006E-2</v>
      </c>
      <c r="P625" s="69">
        <v>98.414699999999996</v>
      </c>
      <c r="Q625" s="69">
        <f t="shared" si="18"/>
        <v>77.647552457960714</v>
      </c>
    </row>
    <row r="626" spans="2:17" x14ac:dyDescent="0.2">
      <c r="B626" t="s">
        <v>1179</v>
      </c>
      <c r="C626" s="69">
        <v>73</v>
      </c>
      <c r="D626" s="42" t="s">
        <v>1162</v>
      </c>
      <c r="E626" s="25">
        <v>44658</v>
      </c>
      <c r="F626" s="45" t="s">
        <v>355</v>
      </c>
      <c r="G626" s="69">
        <v>18.573</v>
      </c>
      <c r="H626" s="69">
        <v>38.628599999999999</v>
      </c>
      <c r="I626" s="69">
        <v>41.101199999999999</v>
      </c>
      <c r="J626" s="69">
        <v>0.37682399999999999</v>
      </c>
      <c r="K626" s="69">
        <v>2.2393E-2</v>
      </c>
      <c r="L626" s="69">
        <v>0.289655</v>
      </c>
      <c r="M626" s="69">
        <v>5.7615E-2</v>
      </c>
      <c r="N626" s="69">
        <v>2.0286999999999999E-2</v>
      </c>
      <c r="O626" s="69">
        <v>0.14619699999999999</v>
      </c>
      <c r="P626" s="69">
        <v>99.215800000000002</v>
      </c>
      <c r="Q626" s="69">
        <f t="shared" si="18"/>
        <v>79.779304975015862</v>
      </c>
    </row>
    <row r="627" spans="2:17" x14ac:dyDescent="0.2">
      <c r="B627" t="s">
        <v>1180</v>
      </c>
      <c r="C627" s="69">
        <v>73</v>
      </c>
      <c r="D627" s="42" t="s">
        <v>1162</v>
      </c>
      <c r="E627" s="25">
        <v>44658</v>
      </c>
      <c r="F627" s="45" t="s">
        <v>355</v>
      </c>
      <c r="G627" s="69">
        <v>16.664899999999999</v>
      </c>
      <c r="H627" s="69">
        <v>38.930399999999999</v>
      </c>
      <c r="I627" s="69">
        <v>42.3977</v>
      </c>
      <c r="J627" s="69">
        <v>0.35201100000000002</v>
      </c>
      <c r="K627" s="69">
        <v>9.8469999999999999E-3</v>
      </c>
      <c r="L627" s="69">
        <v>0.25674599999999997</v>
      </c>
      <c r="M627" s="69">
        <v>3.1502000000000002E-2</v>
      </c>
      <c r="N627" s="69">
        <v>1.5896E-2</v>
      </c>
      <c r="O627" s="69">
        <v>0.15848000000000001</v>
      </c>
      <c r="P627" s="69">
        <v>98.817599999999999</v>
      </c>
      <c r="Q627" s="69">
        <f t="shared" si="18"/>
        <v>81.936016289906988</v>
      </c>
    </row>
    <row r="628" spans="2:17" x14ac:dyDescent="0.2">
      <c r="B628" t="s">
        <v>1181</v>
      </c>
      <c r="C628" s="69">
        <v>73</v>
      </c>
      <c r="D628" s="42" t="s">
        <v>1162</v>
      </c>
      <c r="E628" s="25">
        <v>44658</v>
      </c>
      <c r="F628" s="45" t="s">
        <v>355</v>
      </c>
      <c r="G628" s="69">
        <v>17.9343</v>
      </c>
      <c r="H628" s="69">
        <v>38.565199999999997</v>
      </c>
      <c r="I628" s="69">
        <v>41.498800000000003</v>
      </c>
      <c r="J628" s="69">
        <v>0.35945199999999999</v>
      </c>
      <c r="K628" s="69">
        <v>1.3916E-2</v>
      </c>
      <c r="L628" s="69">
        <v>0.28008</v>
      </c>
      <c r="M628" s="69">
        <v>3.8001E-2</v>
      </c>
      <c r="N628" s="69">
        <v>1.1754000000000001E-2</v>
      </c>
      <c r="O628" s="69">
        <v>0.15085100000000001</v>
      </c>
      <c r="P628" s="69">
        <v>98.8523</v>
      </c>
      <c r="Q628" s="69">
        <f t="shared" si="18"/>
        <v>80.489572479553573</v>
      </c>
    </row>
    <row r="629" spans="2:17" x14ac:dyDescent="0.2">
      <c r="B629" t="s">
        <v>1182</v>
      </c>
      <c r="C629" s="69">
        <v>79</v>
      </c>
      <c r="D629" s="42" t="s">
        <v>1183</v>
      </c>
      <c r="E629" s="25">
        <v>44663</v>
      </c>
      <c r="F629" s="45" t="s">
        <v>98</v>
      </c>
      <c r="G629" s="69">
        <v>17.227399999999999</v>
      </c>
      <c r="H629" s="69">
        <v>38.6096</v>
      </c>
      <c r="I629" s="69">
        <v>42.0486</v>
      </c>
      <c r="J629" s="69">
        <v>0.25289899999999998</v>
      </c>
      <c r="K629" s="69">
        <v>1.7406999999999999E-2</v>
      </c>
      <c r="L629" s="69">
        <v>0.25280900000000001</v>
      </c>
      <c r="M629" s="69">
        <v>1.8369E-2</v>
      </c>
      <c r="N629" s="69">
        <v>1.9314999999999999E-2</v>
      </c>
      <c r="O629" s="69">
        <v>0.18068400000000001</v>
      </c>
      <c r="P629" s="69">
        <v>98.627200000000002</v>
      </c>
      <c r="Q629" s="69">
        <f t="shared" si="18"/>
        <v>81.314159131250463</v>
      </c>
    </row>
    <row r="630" spans="2:17" x14ac:dyDescent="0.2">
      <c r="B630" t="s">
        <v>1184</v>
      </c>
      <c r="C630" s="69">
        <v>79</v>
      </c>
      <c r="D630" s="42" t="s">
        <v>1183</v>
      </c>
      <c r="E630" s="25">
        <v>44663</v>
      </c>
      <c r="F630" s="45" t="s">
        <v>98</v>
      </c>
      <c r="G630" s="69">
        <v>15.403600000000001</v>
      </c>
      <c r="H630" s="69">
        <v>38.988799999999998</v>
      </c>
      <c r="I630" s="69">
        <v>43.485199999999999</v>
      </c>
      <c r="J630" s="69">
        <v>0.31507400000000002</v>
      </c>
      <c r="K630" s="69">
        <v>2.4740000000000002E-2</v>
      </c>
      <c r="L630" s="69">
        <v>0.22247600000000001</v>
      </c>
      <c r="M630" s="69">
        <v>2.2110000000000001E-2</v>
      </c>
      <c r="N630" s="69">
        <v>1.9164E-2</v>
      </c>
      <c r="O630" s="69">
        <v>0.187115</v>
      </c>
      <c r="P630" s="69">
        <v>98.668300000000002</v>
      </c>
      <c r="Q630" s="69">
        <f t="shared" si="18"/>
        <v>83.424945477205384</v>
      </c>
    </row>
    <row r="631" spans="2:17" x14ac:dyDescent="0.2">
      <c r="B631" t="s">
        <v>1185</v>
      </c>
      <c r="C631" s="69">
        <v>79</v>
      </c>
      <c r="D631" s="42" t="s">
        <v>1183</v>
      </c>
      <c r="E631" s="25">
        <v>44663</v>
      </c>
      <c r="F631" s="45" t="s">
        <v>98</v>
      </c>
      <c r="G631" s="69">
        <v>15.559200000000001</v>
      </c>
      <c r="H631" s="69">
        <v>38.965899999999998</v>
      </c>
      <c r="I631" s="69">
        <v>43.4099</v>
      </c>
      <c r="J631" s="69">
        <v>0.30024400000000001</v>
      </c>
      <c r="K631" s="69">
        <v>3.5282000000000001E-2</v>
      </c>
      <c r="L631" s="69">
        <v>0.21073500000000001</v>
      </c>
      <c r="M631" s="69">
        <v>2.3230000000000001E-2</v>
      </c>
      <c r="N631" s="69">
        <v>1.9376999999999998E-2</v>
      </c>
      <c r="O631" s="69">
        <v>0.189216</v>
      </c>
      <c r="P631" s="69">
        <v>98.713099999999997</v>
      </c>
      <c r="Q631" s="69">
        <f t="shared" si="18"/>
        <v>83.261357337206803</v>
      </c>
    </row>
    <row r="632" spans="2:17" x14ac:dyDescent="0.2">
      <c r="B632" t="s">
        <v>1186</v>
      </c>
      <c r="C632" s="69">
        <v>79</v>
      </c>
      <c r="D632" s="42" t="s">
        <v>1183</v>
      </c>
      <c r="E632" s="25">
        <v>44663</v>
      </c>
      <c r="F632" s="45" t="s">
        <v>98</v>
      </c>
      <c r="G632" s="69">
        <v>19.437000000000001</v>
      </c>
      <c r="H632" s="69">
        <v>38.371699999999997</v>
      </c>
      <c r="I632" s="69">
        <v>40.124499999999998</v>
      </c>
      <c r="J632" s="69">
        <v>0.25764799999999999</v>
      </c>
      <c r="K632" s="69">
        <v>3.137E-3</v>
      </c>
      <c r="L632" s="69">
        <v>0.29469400000000001</v>
      </c>
      <c r="M632" s="69">
        <v>2.2786000000000001E-2</v>
      </c>
      <c r="N632" s="69">
        <v>1.2975E-2</v>
      </c>
      <c r="O632" s="69">
        <v>0.12313499999999999</v>
      </c>
      <c r="P632" s="69">
        <v>98.647599999999997</v>
      </c>
      <c r="Q632" s="69">
        <f t="shared" si="18"/>
        <v>78.63457954935599</v>
      </c>
    </row>
    <row r="633" spans="2:17" x14ac:dyDescent="0.2">
      <c r="B633" t="s">
        <v>1187</v>
      </c>
      <c r="C633" s="69">
        <v>79</v>
      </c>
      <c r="D633" s="42" t="s">
        <v>1183</v>
      </c>
      <c r="E633" s="25">
        <v>44663</v>
      </c>
      <c r="F633" s="45" t="s">
        <v>98</v>
      </c>
      <c r="G633" s="69">
        <v>14.263999999999999</v>
      </c>
      <c r="H633" s="69">
        <v>39.156999999999996</v>
      </c>
      <c r="I633" s="69">
        <v>44.174500000000002</v>
      </c>
      <c r="J633" s="69">
        <v>0.27332600000000001</v>
      </c>
      <c r="K633" s="69">
        <v>4.3519000000000002E-2</v>
      </c>
      <c r="L633" s="69">
        <v>0.20608299999999999</v>
      </c>
      <c r="M633" s="69">
        <v>1.3592E-2</v>
      </c>
      <c r="N633" s="69">
        <v>2.2214999999999999E-2</v>
      </c>
      <c r="O633" s="69">
        <v>0.242977</v>
      </c>
      <c r="P633" s="69">
        <v>98.397199999999998</v>
      </c>
      <c r="Q633" s="69">
        <f t="shared" ref="Q633:Q648" si="19">100*((I633/40.3)/(I633/40.3+(G633/71.85)))</f>
        <v>84.665953825301202</v>
      </c>
    </row>
    <row r="634" spans="2:17" x14ac:dyDescent="0.2">
      <c r="B634" t="s">
        <v>1188</v>
      </c>
      <c r="C634" s="69">
        <v>79</v>
      </c>
      <c r="D634" s="42" t="s">
        <v>1183</v>
      </c>
      <c r="E634" s="25">
        <v>44663</v>
      </c>
      <c r="F634" s="45" t="s">
        <v>98</v>
      </c>
      <c r="G634" s="69">
        <v>16.985199999999999</v>
      </c>
      <c r="H634" s="69">
        <v>38.716000000000001</v>
      </c>
      <c r="I634" s="69">
        <v>42.191800000000001</v>
      </c>
      <c r="J634" s="69">
        <v>0.22606699999999999</v>
      </c>
      <c r="K634" s="69">
        <v>1.0116E-2</v>
      </c>
      <c r="L634" s="69">
        <v>0.24907599999999999</v>
      </c>
      <c r="M634" s="69">
        <v>4.3222999999999998E-2</v>
      </c>
      <c r="N634" s="69">
        <v>1.6812000000000001E-2</v>
      </c>
      <c r="O634" s="69">
        <v>0.165016</v>
      </c>
      <c r="P634" s="69">
        <v>98.603300000000004</v>
      </c>
      <c r="Q634" s="69">
        <f t="shared" si="19"/>
        <v>81.57948236160378</v>
      </c>
    </row>
    <row r="635" spans="2:17" x14ac:dyDescent="0.2">
      <c r="B635" t="s">
        <v>1189</v>
      </c>
      <c r="C635" s="69">
        <v>79</v>
      </c>
      <c r="D635" s="42" t="s">
        <v>1183</v>
      </c>
      <c r="E635" s="25">
        <v>44663</v>
      </c>
      <c r="F635" s="45" t="s">
        <v>98</v>
      </c>
      <c r="G635" s="69">
        <v>17.5411</v>
      </c>
      <c r="H635" s="69">
        <v>38.3523</v>
      </c>
      <c r="I635" s="69">
        <v>41.5608</v>
      </c>
      <c r="J635" s="69">
        <v>0.250612</v>
      </c>
      <c r="K635" s="69">
        <v>1.5043000000000001E-2</v>
      </c>
      <c r="L635" s="69">
        <v>0.24080799999999999</v>
      </c>
      <c r="M635" s="69">
        <v>2.5947000000000001E-2</v>
      </c>
      <c r="N635" s="69">
        <v>1.7180999999999998E-2</v>
      </c>
      <c r="O635" s="69">
        <v>0.180418</v>
      </c>
      <c r="P635" s="69">
        <v>98.184100000000001</v>
      </c>
      <c r="Q635" s="69">
        <f t="shared" si="19"/>
        <v>80.858467489773716</v>
      </c>
    </row>
    <row r="636" spans="2:17" x14ac:dyDescent="0.2">
      <c r="B636" t="s">
        <v>1190</v>
      </c>
      <c r="C636" s="69">
        <v>79</v>
      </c>
      <c r="D636" s="42" t="s">
        <v>1183</v>
      </c>
      <c r="E636" s="25">
        <v>44663</v>
      </c>
      <c r="F636" s="45" t="s">
        <v>98</v>
      </c>
      <c r="G636" s="69">
        <v>15.1218</v>
      </c>
      <c r="H636" s="69">
        <v>38.886200000000002</v>
      </c>
      <c r="I636" s="69">
        <v>43.450400000000002</v>
      </c>
      <c r="J636" s="69">
        <v>0.28436299999999998</v>
      </c>
      <c r="K636" s="69">
        <v>3.8901999999999999E-2</v>
      </c>
      <c r="L636" s="69">
        <v>0.224408</v>
      </c>
      <c r="M636" s="69">
        <v>2.8153000000000001E-2</v>
      </c>
      <c r="N636" s="69">
        <v>2.5491E-2</v>
      </c>
      <c r="O636" s="69">
        <v>0.218138</v>
      </c>
      <c r="P636" s="69">
        <v>98.277799999999999</v>
      </c>
      <c r="Q636" s="69">
        <f t="shared" si="19"/>
        <v>83.667748251799537</v>
      </c>
    </row>
    <row r="637" spans="2:17" x14ac:dyDescent="0.2">
      <c r="B637" t="s">
        <v>1191</v>
      </c>
      <c r="C637" s="69">
        <v>79</v>
      </c>
      <c r="D637" s="42" t="s">
        <v>1183</v>
      </c>
      <c r="E637" s="25">
        <v>44663</v>
      </c>
      <c r="F637" s="45" t="s">
        <v>98</v>
      </c>
      <c r="G637" s="69">
        <v>15.4643</v>
      </c>
      <c r="H637" s="69">
        <v>38.933799999999998</v>
      </c>
      <c r="I637" s="69">
        <v>43.301499999999997</v>
      </c>
      <c r="J637" s="69">
        <v>0.31553100000000001</v>
      </c>
      <c r="K637" s="69">
        <v>2.7130999999999999E-2</v>
      </c>
      <c r="L637" s="69">
        <v>0.22405900000000001</v>
      </c>
      <c r="M637" s="69">
        <v>2.7452000000000001E-2</v>
      </c>
      <c r="N637" s="69">
        <v>2.1236000000000001E-2</v>
      </c>
      <c r="O637" s="69">
        <v>0.19190499999999999</v>
      </c>
      <c r="P637" s="69">
        <v>98.506799999999998</v>
      </c>
      <c r="Q637" s="69">
        <f t="shared" si="19"/>
        <v>83.31171609992289</v>
      </c>
    </row>
    <row r="638" spans="2:17" x14ac:dyDescent="0.2">
      <c r="B638" t="s">
        <v>1192</v>
      </c>
      <c r="C638" s="69">
        <v>79</v>
      </c>
      <c r="D638" s="42" t="s">
        <v>1183</v>
      </c>
      <c r="E638" s="25">
        <v>44663</v>
      </c>
      <c r="F638" s="45" t="s">
        <v>98</v>
      </c>
      <c r="G638" s="69">
        <v>15.1076</v>
      </c>
      <c r="H638" s="69">
        <v>39.063000000000002</v>
      </c>
      <c r="I638" s="69">
        <v>43.296900000000001</v>
      </c>
      <c r="J638" s="69">
        <v>0.28426600000000002</v>
      </c>
      <c r="K638" s="69">
        <v>3.5630000000000002E-2</v>
      </c>
      <c r="L638" s="69">
        <v>0.213145</v>
      </c>
      <c r="M638" s="69">
        <v>1.4249E-2</v>
      </c>
      <c r="N638" s="69">
        <v>2.5611999999999999E-2</v>
      </c>
      <c r="O638" s="69">
        <v>0.19164500000000001</v>
      </c>
      <c r="P638" s="69">
        <v>98.231999999999999</v>
      </c>
      <c r="Q638" s="69">
        <f t="shared" si="19"/>
        <v>83.632194946082933</v>
      </c>
    </row>
    <row r="639" spans="2:17" x14ac:dyDescent="0.2">
      <c r="B639" t="s">
        <v>1193</v>
      </c>
      <c r="C639" s="69">
        <v>79</v>
      </c>
      <c r="D639" s="42" t="s">
        <v>1183</v>
      </c>
      <c r="E639" s="25">
        <v>44663</v>
      </c>
      <c r="F639" s="45" t="s">
        <v>355</v>
      </c>
      <c r="G639" s="69">
        <v>17.781700000000001</v>
      </c>
      <c r="H639" s="69">
        <v>38.724200000000003</v>
      </c>
      <c r="I639" s="69">
        <v>41.29</v>
      </c>
      <c r="J639" s="69">
        <v>0.37658799999999998</v>
      </c>
      <c r="K639" s="69">
        <v>9.8189999999999996E-3</v>
      </c>
      <c r="L639" s="69">
        <v>0.26505600000000001</v>
      </c>
      <c r="M639" s="69">
        <v>3.6248000000000002E-2</v>
      </c>
      <c r="N639" s="69">
        <v>3.0695E-2</v>
      </c>
      <c r="O639" s="69">
        <v>0.154423</v>
      </c>
      <c r="P639" s="69">
        <v>98.668700000000001</v>
      </c>
      <c r="Q639" s="69">
        <f t="shared" si="19"/>
        <v>80.544494117772203</v>
      </c>
    </row>
    <row r="640" spans="2:17" x14ac:dyDescent="0.2">
      <c r="B640" t="s">
        <v>1194</v>
      </c>
      <c r="C640" s="69">
        <v>79</v>
      </c>
      <c r="D640" s="42" t="s">
        <v>1183</v>
      </c>
      <c r="E640" s="25">
        <v>44663</v>
      </c>
      <c r="F640" s="45" t="s">
        <v>355</v>
      </c>
      <c r="G640" s="69">
        <v>17.229700000000001</v>
      </c>
      <c r="H640" s="69">
        <v>38.6706</v>
      </c>
      <c r="I640" s="69">
        <v>41.854700000000001</v>
      </c>
      <c r="J640" s="69">
        <v>0.370645</v>
      </c>
      <c r="K640" s="69">
        <v>1.3145E-2</v>
      </c>
      <c r="L640" s="69">
        <v>0.25839099999999998</v>
      </c>
      <c r="M640" s="69">
        <v>3.0294999999999999E-2</v>
      </c>
      <c r="N640" s="69">
        <v>2.2606000000000001E-2</v>
      </c>
      <c r="O640" s="69">
        <v>0.17155100000000001</v>
      </c>
      <c r="P640" s="69">
        <v>98.621600000000001</v>
      </c>
      <c r="Q640" s="69">
        <f t="shared" si="19"/>
        <v>81.241795401742394</v>
      </c>
    </row>
    <row r="641" spans="2:17" x14ac:dyDescent="0.2">
      <c r="B641" t="s">
        <v>1195</v>
      </c>
      <c r="C641" s="69">
        <v>79</v>
      </c>
      <c r="D641" s="42" t="s">
        <v>1183</v>
      </c>
      <c r="E641" s="25">
        <v>44663</v>
      </c>
      <c r="F641" s="45" t="s">
        <v>355</v>
      </c>
      <c r="G641" s="69">
        <v>17.727799999999998</v>
      </c>
      <c r="H641" s="69">
        <v>38.647199999999998</v>
      </c>
      <c r="I641" s="69">
        <v>41.464100000000002</v>
      </c>
      <c r="J641" s="69">
        <v>0.365454</v>
      </c>
      <c r="K641" s="69">
        <v>1.7003999999999998E-2</v>
      </c>
      <c r="L641" s="69">
        <v>0.273928</v>
      </c>
      <c r="M641" s="69">
        <v>5.2003000000000001E-2</v>
      </c>
      <c r="N641" s="69">
        <v>1.366E-2</v>
      </c>
      <c r="O641" s="69">
        <v>0.154527</v>
      </c>
      <c r="P641" s="69">
        <v>98.715599999999995</v>
      </c>
      <c r="Q641" s="69">
        <f t="shared" si="19"/>
        <v>80.657750554423018</v>
      </c>
    </row>
    <row r="642" spans="2:17" x14ac:dyDescent="0.2">
      <c r="B642" t="s">
        <v>1196</v>
      </c>
      <c r="C642" s="69">
        <v>79</v>
      </c>
      <c r="D642" s="42" t="s">
        <v>1183</v>
      </c>
      <c r="E642" s="25">
        <v>44663</v>
      </c>
      <c r="F642" s="45" t="s">
        <v>355</v>
      </c>
      <c r="G642" s="69">
        <v>18.476800000000001</v>
      </c>
      <c r="H642" s="69">
        <v>38.522100000000002</v>
      </c>
      <c r="I642" s="69">
        <v>40.690399999999997</v>
      </c>
      <c r="J642" s="69">
        <v>0.36902000000000001</v>
      </c>
      <c r="K642" s="69">
        <v>2.1419999999999998E-3</v>
      </c>
      <c r="L642" s="69">
        <v>0.29891400000000001</v>
      </c>
      <c r="M642" s="69">
        <v>3.6192000000000002E-2</v>
      </c>
      <c r="N642" s="69">
        <v>2.3902E-2</v>
      </c>
      <c r="O642" s="69">
        <v>0.149752</v>
      </c>
      <c r="P642" s="69">
        <v>98.569199999999995</v>
      </c>
      <c r="Q642" s="69">
        <f t="shared" si="19"/>
        <v>79.700918070274668</v>
      </c>
    </row>
    <row r="643" spans="2:17" x14ac:dyDescent="0.2">
      <c r="B643" t="s">
        <v>1197</v>
      </c>
      <c r="C643" s="69">
        <v>79</v>
      </c>
      <c r="D643" s="42" t="s">
        <v>1183</v>
      </c>
      <c r="E643" s="25">
        <v>44663</v>
      </c>
      <c r="F643" s="45" t="s">
        <v>355</v>
      </c>
      <c r="G643" s="69">
        <v>16.816099999999999</v>
      </c>
      <c r="H643" s="69">
        <v>38.631300000000003</v>
      </c>
      <c r="I643" s="69">
        <v>42.075600000000001</v>
      </c>
      <c r="J643" s="69">
        <v>0.36692999999999998</v>
      </c>
      <c r="K643" s="69">
        <v>2.164E-2</v>
      </c>
      <c r="L643" s="69">
        <v>0.28224100000000002</v>
      </c>
      <c r="M643" s="69">
        <v>4.0187E-2</v>
      </c>
      <c r="N643" s="69">
        <v>1.7271999999999999E-2</v>
      </c>
      <c r="O643" s="69">
        <v>0.16697500000000001</v>
      </c>
      <c r="P643" s="69">
        <v>98.418199999999999</v>
      </c>
      <c r="Q643" s="69">
        <f t="shared" si="19"/>
        <v>81.688147393058372</v>
      </c>
    </row>
    <row r="644" spans="2:17" x14ac:dyDescent="0.2">
      <c r="B644" t="s">
        <v>1198</v>
      </c>
      <c r="C644" s="69">
        <v>79</v>
      </c>
      <c r="D644" s="42" t="s">
        <v>1183</v>
      </c>
      <c r="E644" s="25">
        <v>44663</v>
      </c>
      <c r="F644" s="45" t="s">
        <v>355</v>
      </c>
      <c r="G644" s="69">
        <v>18.337399999999999</v>
      </c>
      <c r="H644" s="69">
        <v>38.351199999999999</v>
      </c>
      <c r="I644" s="69">
        <v>40.698799999999999</v>
      </c>
      <c r="J644" s="69">
        <v>0.368724</v>
      </c>
      <c r="K644" s="69">
        <v>1.108E-2</v>
      </c>
      <c r="L644" s="69">
        <v>0.28586899999999998</v>
      </c>
      <c r="M644" s="69">
        <v>5.3732000000000002E-2</v>
      </c>
      <c r="N644" s="69">
        <v>4.7347E-2</v>
      </c>
      <c r="O644" s="69">
        <v>0.123417</v>
      </c>
      <c r="P644" s="69">
        <v>98.277600000000007</v>
      </c>
      <c r="Q644" s="69">
        <f t="shared" si="19"/>
        <v>79.826490238332212</v>
      </c>
    </row>
    <row r="645" spans="2:17" x14ac:dyDescent="0.2">
      <c r="B645" t="s">
        <v>1199</v>
      </c>
      <c r="C645" s="69">
        <v>79</v>
      </c>
      <c r="D645" s="42" t="s">
        <v>1183</v>
      </c>
      <c r="E645" s="25">
        <v>44663</v>
      </c>
      <c r="F645" s="45" t="s">
        <v>355</v>
      </c>
      <c r="G645" s="69">
        <v>17.731200000000001</v>
      </c>
      <c r="H645" s="69">
        <v>38.554000000000002</v>
      </c>
      <c r="I645" s="69">
        <v>41.499699999999997</v>
      </c>
      <c r="J645" s="69">
        <v>0.37385299999999999</v>
      </c>
      <c r="K645" s="69">
        <v>8.3269999999999993E-3</v>
      </c>
      <c r="L645" s="69">
        <v>0.28423500000000002</v>
      </c>
      <c r="M645" s="69">
        <v>3.2969999999999999E-2</v>
      </c>
      <c r="N645" s="69">
        <v>1.328E-2</v>
      </c>
      <c r="O645" s="69">
        <v>0.15266199999999999</v>
      </c>
      <c r="P645" s="69">
        <v>98.650300000000001</v>
      </c>
      <c r="Q645" s="69">
        <f t="shared" si="19"/>
        <v>80.668145496640676</v>
      </c>
    </row>
    <row r="646" spans="2:17" x14ac:dyDescent="0.2">
      <c r="B646" t="s">
        <v>1200</v>
      </c>
      <c r="C646" s="69">
        <v>79</v>
      </c>
      <c r="D646" s="42" t="s">
        <v>1183</v>
      </c>
      <c r="E646" s="25">
        <v>44663</v>
      </c>
      <c r="F646" s="45" t="s">
        <v>355</v>
      </c>
      <c r="G646" s="69">
        <v>16.531099999999999</v>
      </c>
      <c r="H646" s="69">
        <v>38.603299999999997</v>
      </c>
      <c r="I646" s="69">
        <v>42.296300000000002</v>
      </c>
      <c r="J646" s="69">
        <v>0.36176399999999997</v>
      </c>
      <c r="K646" s="69">
        <v>3.8682000000000001E-2</v>
      </c>
      <c r="L646" s="69">
        <v>0.27175100000000002</v>
      </c>
      <c r="M646" s="69">
        <v>3.6352000000000002E-2</v>
      </c>
      <c r="N646" s="69">
        <v>2.3276999999999999E-2</v>
      </c>
      <c r="O646" s="69">
        <v>0.16586600000000001</v>
      </c>
      <c r="P646" s="69">
        <v>98.328400000000002</v>
      </c>
      <c r="Q646" s="69">
        <f t="shared" si="19"/>
        <v>82.019737633144857</v>
      </c>
    </row>
    <row r="647" spans="2:17" x14ac:dyDescent="0.2">
      <c r="B647" t="s">
        <v>1201</v>
      </c>
      <c r="C647" s="69">
        <v>79</v>
      </c>
      <c r="D647" s="42" t="s">
        <v>1183</v>
      </c>
      <c r="E647" s="25">
        <v>44663</v>
      </c>
      <c r="F647" s="45" t="s">
        <v>355</v>
      </c>
      <c r="G647" s="69">
        <v>16.286200000000001</v>
      </c>
      <c r="H647" s="69">
        <v>38.874499999999998</v>
      </c>
      <c r="I647" s="69">
        <v>42.436599999999999</v>
      </c>
      <c r="J647" s="69">
        <v>0.37700699999999998</v>
      </c>
      <c r="K647" s="69">
        <v>1.8782E-2</v>
      </c>
      <c r="L647" s="69">
        <v>0.26524700000000001</v>
      </c>
      <c r="M647" s="69">
        <v>5.5488000000000003E-2</v>
      </c>
      <c r="N647" s="69">
        <v>1.8078E-2</v>
      </c>
      <c r="O647" s="69">
        <v>0.17080999999999999</v>
      </c>
      <c r="P647" s="69">
        <v>98.502700000000004</v>
      </c>
      <c r="Q647" s="69">
        <f t="shared" si="19"/>
        <v>82.287115354617086</v>
      </c>
    </row>
    <row r="648" spans="2:17" x14ac:dyDescent="0.2">
      <c r="B648" t="s">
        <v>1202</v>
      </c>
      <c r="C648" s="69">
        <v>79</v>
      </c>
      <c r="D648" s="42" t="s">
        <v>1183</v>
      </c>
      <c r="E648" s="25">
        <v>44663</v>
      </c>
      <c r="F648" s="45" t="s">
        <v>355</v>
      </c>
      <c r="G648" s="69">
        <v>16.553699999999999</v>
      </c>
      <c r="H648" s="69">
        <v>38.848100000000002</v>
      </c>
      <c r="I648" s="69">
        <v>42.149000000000001</v>
      </c>
      <c r="J648" s="69">
        <v>0.36386600000000002</v>
      </c>
      <c r="K648" s="69">
        <v>1.5276E-2</v>
      </c>
      <c r="L648" s="69">
        <v>0.25703900000000002</v>
      </c>
      <c r="M648" s="69">
        <v>2.9322000000000001E-2</v>
      </c>
      <c r="N648" s="69">
        <v>1.4019E-2</v>
      </c>
      <c r="O648" s="69">
        <v>0.14301900000000001</v>
      </c>
      <c r="P648" s="69">
        <v>98.3733</v>
      </c>
      <c r="Q648" s="69">
        <f t="shared" si="19"/>
        <v>81.948030227823764</v>
      </c>
    </row>
    <row r="649" spans="2:17" x14ac:dyDescent="0.2">
      <c r="E649" s="2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</row>
    <row r="650" spans="2:17" x14ac:dyDescent="0.2">
      <c r="E650" s="2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</row>
    <row r="651" spans="2:17" x14ac:dyDescent="0.2">
      <c r="E651" s="2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</row>
    <row r="652" spans="2:17" x14ac:dyDescent="0.2">
      <c r="E652" s="2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</row>
    <row r="653" spans="2:17" x14ac:dyDescent="0.2">
      <c r="E653" s="2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</row>
    <row r="654" spans="2:17" x14ac:dyDescent="0.2">
      <c r="E654" s="2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</row>
    <row r="655" spans="2:17" x14ac:dyDescent="0.2">
      <c r="E655" s="2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</row>
    <row r="656" spans="2:17" x14ac:dyDescent="0.2">
      <c r="E656" s="2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</row>
    <row r="657" spans="5:17" x14ac:dyDescent="0.2">
      <c r="E657" s="2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</row>
    <row r="658" spans="5:17" x14ac:dyDescent="0.2">
      <c r="E658" s="2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</row>
    <row r="659" spans="5:17" x14ac:dyDescent="0.2">
      <c r="E659" s="2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</row>
    <row r="660" spans="5:17" x14ac:dyDescent="0.2">
      <c r="E660" s="2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</row>
    <row r="661" spans="5:17" x14ac:dyDescent="0.2">
      <c r="E661" s="2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</row>
    <row r="662" spans="5:17" x14ac:dyDescent="0.2">
      <c r="E662" s="2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</row>
    <row r="663" spans="5:17" x14ac:dyDescent="0.2">
      <c r="E663" s="2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</row>
    <row r="664" spans="5:17" x14ac:dyDescent="0.2">
      <c r="E664" s="2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</row>
    <row r="665" spans="5:17" x14ac:dyDescent="0.2">
      <c r="E665" s="2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</row>
    <row r="666" spans="5:17" x14ac:dyDescent="0.2">
      <c r="E666" s="2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</row>
    <row r="667" spans="5:17" x14ac:dyDescent="0.2">
      <c r="E667" s="2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</row>
    <row r="668" spans="5:17" x14ac:dyDescent="0.2">
      <c r="E668" s="2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</row>
    <row r="669" spans="5:17" x14ac:dyDescent="0.2">
      <c r="E669" s="2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</row>
    <row r="670" spans="5:17" x14ac:dyDescent="0.2">
      <c r="E670" s="2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</row>
    <row r="671" spans="5:17" x14ac:dyDescent="0.2">
      <c r="E671" s="2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</row>
    <row r="672" spans="5:17" x14ac:dyDescent="0.2">
      <c r="E672" s="2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</row>
    <row r="673" spans="5:17" x14ac:dyDescent="0.2">
      <c r="E673" s="2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</row>
    <row r="674" spans="5:17" x14ac:dyDescent="0.2">
      <c r="E674" s="2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</row>
    <row r="675" spans="5:17" x14ac:dyDescent="0.2">
      <c r="E675" s="2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</row>
    <row r="676" spans="5:17" x14ac:dyDescent="0.2">
      <c r="E676" s="2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</row>
    <row r="677" spans="5:17" x14ac:dyDescent="0.2">
      <c r="E677" s="2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</row>
    <row r="678" spans="5:17" x14ac:dyDescent="0.2">
      <c r="E678" s="2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</row>
    <row r="679" spans="5:17" x14ac:dyDescent="0.2">
      <c r="E679" s="2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</row>
    <row r="680" spans="5:17" x14ac:dyDescent="0.2">
      <c r="E680" s="2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</row>
    <row r="681" spans="5:17" x14ac:dyDescent="0.2">
      <c r="E681" s="2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</row>
    <row r="682" spans="5:17" x14ac:dyDescent="0.2">
      <c r="E682" s="2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</row>
    <row r="683" spans="5:17" x14ac:dyDescent="0.2">
      <c r="E683" s="2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</row>
    <row r="684" spans="5:17" x14ac:dyDescent="0.2">
      <c r="E684" s="2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</row>
    <row r="685" spans="5:17" x14ac:dyDescent="0.2">
      <c r="E685" s="2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</row>
    <row r="686" spans="5:17" x14ac:dyDescent="0.2">
      <c r="E686" s="2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</row>
    <row r="687" spans="5:17" x14ac:dyDescent="0.2">
      <c r="E687" s="2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</row>
    <row r="688" spans="5:17" x14ac:dyDescent="0.2">
      <c r="E688" s="2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</row>
    <row r="689" spans="5:17" x14ac:dyDescent="0.2">
      <c r="E689" s="2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</row>
    <row r="690" spans="5:17" x14ac:dyDescent="0.2">
      <c r="E690" s="2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</row>
    <row r="691" spans="5:17" x14ac:dyDescent="0.2">
      <c r="E691" s="2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</row>
    <row r="692" spans="5:17" x14ac:dyDescent="0.2">
      <c r="E692" s="2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</row>
    <row r="693" spans="5:17" x14ac:dyDescent="0.2">
      <c r="E693" s="2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</row>
    <row r="694" spans="5:17" x14ac:dyDescent="0.2">
      <c r="E694" s="2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</row>
    <row r="695" spans="5:17" x14ac:dyDescent="0.2">
      <c r="E695" s="2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</row>
    <row r="696" spans="5:17" x14ac:dyDescent="0.2">
      <c r="E696" s="2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</row>
    <row r="697" spans="5:17" x14ac:dyDescent="0.2">
      <c r="E697" s="2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</row>
    <row r="698" spans="5:17" x14ac:dyDescent="0.2">
      <c r="E698" s="2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</row>
    <row r="699" spans="5:17" x14ac:dyDescent="0.2">
      <c r="E699" s="2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</row>
    <row r="700" spans="5:17" x14ac:dyDescent="0.2">
      <c r="E700" s="2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</row>
    <row r="701" spans="5:17" x14ac:dyDescent="0.2">
      <c r="E701" s="2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</row>
    <row r="702" spans="5:17" x14ac:dyDescent="0.2">
      <c r="E702" s="2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</row>
    <row r="703" spans="5:17" x14ac:dyDescent="0.2">
      <c r="E703" s="2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</row>
    <row r="704" spans="5:17" x14ac:dyDescent="0.2">
      <c r="E704" s="2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</row>
    <row r="705" spans="5:17" x14ac:dyDescent="0.2">
      <c r="E705" s="2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</row>
    <row r="706" spans="5:17" x14ac:dyDescent="0.2">
      <c r="E706" s="2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</row>
    <row r="707" spans="5:17" x14ac:dyDescent="0.2">
      <c r="E707" s="2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</row>
    <row r="708" spans="5:17" x14ac:dyDescent="0.2">
      <c r="E708" s="2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</row>
    <row r="709" spans="5:17" x14ac:dyDescent="0.2">
      <c r="E709" s="2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</row>
    <row r="710" spans="5:17" x14ac:dyDescent="0.2">
      <c r="E710" s="2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</row>
    <row r="711" spans="5:17" x14ac:dyDescent="0.2">
      <c r="E711" s="2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</row>
    <row r="712" spans="5:17" x14ac:dyDescent="0.2">
      <c r="E712" s="2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</row>
    <row r="713" spans="5:17" x14ac:dyDescent="0.2">
      <c r="E713" s="2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</row>
    <row r="714" spans="5:17" x14ac:dyDescent="0.2">
      <c r="E714" s="2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</row>
    <row r="715" spans="5:17" x14ac:dyDescent="0.2">
      <c r="E715" s="2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</row>
    <row r="716" spans="5:17" x14ac:dyDescent="0.2">
      <c r="E716" s="2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</row>
    <row r="717" spans="5:17" x14ac:dyDescent="0.2">
      <c r="E717" s="2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</row>
    <row r="718" spans="5:17" x14ac:dyDescent="0.2">
      <c r="E718" s="2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</row>
    <row r="719" spans="5:17" x14ac:dyDescent="0.2">
      <c r="E719" s="2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</row>
    <row r="720" spans="5:17" x14ac:dyDescent="0.2">
      <c r="E720" s="2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</row>
    <row r="721" spans="5:17" x14ac:dyDescent="0.2">
      <c r="E721" s="2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</row>
    <row r="722" spans="5:17" x14ac:dyDescent="0.2">
      <c r="E722" s="2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</row>
    <row r="723" spans="5:17" x14ac:dyDescent="0.2">
      <c r="E723" s="2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</row>
    <row r="724" spans="5:17" x14ac:dyDescent="0.2">
      <c r="E724" s="2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</row>
    <row r="725" spans="5:17" x14ac:dyDescent="0.2">
      <c r="E725" s="2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</row>
    <row r="726" spans="5:17" x14ac:dyDescent="0.2">
      <c r="E726" s="2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</row>
    <row r="727" spans="5:17" x14ac:dyDescent="0.2">
      <c r="E727" s="2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</row>
    <row r="728" spans="5:17" x14ac:dyDescent="0.2">
      <c r="E728" s="2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</row>
    <row r="729" spans="5:17" x14ac:dyDescent="0.2">
      <c r="E729" s="2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</row>
    <row r="730" spans="5:17" x14ac:dyDescent="0.2">
      <c r="E730" s="2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</row>
  </sheetData>
  <mergeCells count="2">
    <mergeCell ref="A1:Q1"/>
    <mergeCell ref="U1:A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24C12-DA2F-7040-845F-18379AE0B9C9}">
  <dimension ref="A1:BX729"/>
  <sheetViews>
    <sheetView topLeftCell="B1" zoomScale="120" zoomScaleNormal="120" workbookViewId="0">
      <selection activeCell="AB5" activeCellId="14" sqref="W12:W14 W22 W25 W28 W30 W32:W33 W36 W45 Y24 Y26 Z26 Z28 U24:U25 U28 AB5:AB6"/>
    </sheetView>
  </sheetViews>
  <sheetFormatPr baseColWidth="10" defaultRowHeight="16" x14ac:dyDescent="0.2"/>
  <cols>
    <col min="1" max="1" width="14.1640625" customWidth="1"/>
    <col min="3" max="3" width="23.33203125" customWidth="1"/>
    <col min="4" max="4" width="8.1640625" style="22" customWidth="1"/>
    <col min="5" max="5" width="13.33203125" style="22" customWidth="1"/>
    <col min="6" max="6" width="13.1640625" style="22" customWidth="1"/>
    <col min="7" max="14" width="8.83203125" customWidth="1"/>
    <col min="17" max="17" width="10.83203125" style="38"/>
    <col min="18" max="18" width="11.1640625" bestFit="1" customWidth="1"/>
    <col min="19" max="19" width="9.5" bestFit="1" customWidth="1"/>
  </cols>
  <sheetData>
    <row r="1" spans="1:76" ht="22" x14ac:dyDescent="0.3">
      <c r="C1" s="109" t="s">
        <v>74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39"/>
      <c r="R1" s="108" t="s">
        <v>622</v>
      </c>
      <c r="S1" s="108"/>
      <c r="T1" s="108"/>
      <c r="U1" s="108"/>
      <c r="V1" s="108"/>
      <c r="W1" s="108"/>
      <c r="X1" s="108"/>
      <c r="Y1" s="108"/>
      <c r="Z1" s="108"/>
      <c r="AA1" s="108"/>
      <c r="AB1" s="108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</row>
    <row r="2" spans="1:76" ht="43" x14ac:dyDescent="0.2">
      <c r="A2" s="63" t="s">
        <v>75</v>
      </c>
      <c r="B2" s="78" t="s">
        <v>797</v>
      </c>
      <c r="C2" s="40" t="s">
        <v>78</v>
      </c>
      <c r="D2" s="77" t="s">
        <v>1256</v>
      </c>
      <c r="E2" s="76" t="s">
        <v>1</v>
      </c>
      <c r="F2" s="76" t="s">
        <v>2</v>
      </c>
      <c r="G2" s="76" t="s">
        <v>3</v>
      </c>
      <c r="H2" s="76" t="s">
        <v>4</v>
      </c>
      <c r="I2" s="76" t="s">
        <v>5</v>
      </c>
      <c r="J2" s="76" t="s">
        <v>6</v>
      </c>
      <c r="K2" s="76" t="s">
        <v>7</v>
      </c>
      <c r="L2" s="76" t="s">
        <v>8</v>
      </c>
      <c r="M2" s="76" t="s">
        <v>9</v>
      </c>
      <c r="N2" s="76" t="s">
        <v>10</v>
      </c>
      <c r="O2" s="76" t="s">
        <v>1257</v>
      </c>
      <c r="P2" s="76" t="s">
        <v>12</v>
      </c>
      <c r="R2" s="63" t="s">
        <v>0</v>
      </c>
      <c r="S2" s="63" t="s">
        <v>1255</v>
      </c>
      <c r="T2" s="63" t="s">
        <v>1</v>
      </c>
      <c r="U2" s="63" t="s">
        <v>2</v>
      </c>
      <c r="V2" s="63" t="s">
        <v>3</v>
      </c>
      <c r="W2" s="63" t="s">
        <v>4</v>
      </c>
      <c r="X2" s="63" t="s">
        <v>5</v>
      </c>
      <c r="Y2" s="63" t="s">
        <v>6</v>
      </c>
      <c r="Z2" s="63" t="s">
        <v>7</v>
      </c>
      <c r="AA2" s="63" t="s">
        <v>8</v>
      </c>
      <c r="AB2" s="63" t="s">
        <v>9</v>
      </c>
      <c r="AC2" s="63" t="s">
        <v>10</v>
      </c>
      <c r="AD2" s="63" t="s">
        <v>1257</v>
      </c>
      <c r="AE2" s="63" t="s">
        <v>12</v>
      </c>
    </row>
    <row r="3" spans="1:76" x14ac:dyDescent="0.2">
      <c r="A3" t="s">
        <v>96</v>
      </c>
      <c r="B3" s="22">
        <v>1</v>
      </c>
      <c r="C3" t="s">
        <v>1258</v>
      </c>
      <c r="D3" s="22" t="s">
        <v>98</v>
      </c>
      <c r="E3" s="69">
        <v>38.558700000000002</v>
      </c>
      <c r="F3" s="69">
        <v>5.7076599999999997</v>
      </c>
      <c r="G3" s="69">
        <v>12.3383</v>
      </c>
      <c r="H3" s="69">
        <v>-4.2399999999999998E-3</v>
      </c>
      <c r="I3" s="69">
        <v>11.2212</v>
      </c>
      <c r="J3" s="69">
        <v>0.13972799999999999</v>
      </c>
      <c r="K3" s="69">
        <v>11.8706</v>
      </c>
      <c r="L3" s="69">
        <v>11.8261</v>
      </c>
      <c r="M3" s="69">
        <v>2.6091799999999998</v>
      </c>
      <c r="N3" s="69">
        <v>0.99997400000000003</v>
      </c>
      <c r="O3" s="69">
        <v>1.6337000000000001E-2</v>
      </c>
      <c r="P3" s="69">
        <v>95.283600000000007</v>
      </c>
      <c r="R3" t="s">
        <v>1300</v>
      </c>
      <c r="T3" s="33">
        <v>36.904600000000002</v>
      </c>
      <c r="U3" s="33">
        <v>8.2647999999999999E-2</v>
      </c>
      <c r="V3" s="33">
        <v>20.887499999999999</v>
      </c>
      <c r="W3" s="33">
        <v>1.7201000000000001E-2</v>
      </c>
      <c r="X3" s="33">
        <v>34.9313</v>
      </c>
      <c r="Y3" s="33">
        <v>0.21049699999999999</v>
      </c>
      <c r="Z3" s="33">
        <v>2.3612700000000002</v>
      </c>
      <c r="AA3" s="33">
        <v>4.1271300000000002</v>
      </c>
      <c r="AB3" s="33">
        <v>1.1344E-2</v>
      </c>
      <c r="AC3" s="33">
        <v>1.2023000000000001E-2</v>
      </c>
      <c r="AD3" s="33">
        <v>-2.4199999999999998E-3</v>
      </c>
      <c r="AE3" s="33">
        <v>99.543099999999995</v>
      </c>
    </row>
    <row r="4" spans="1:76" x14ac:dyDescent="0.2">
      <c r="A4" t="s">
        <v>96</v>
      </c>
      <c r="B4" s="22">
        <v>1</v>
      </c>
      <c r="C4" t="s">
        <v>1259</v>
      </c>
      <c r="D4" s="22" t="s">
        <v>1260</v>
      </c>
      <c r="E4" s="69">
        <v>39.279600000000002</v>
      </c>
      <c r="F4" s="69">
        <v>5.6296099999999996</v>
      </c>
      <c r="G4" s="69">
        <v>12.388</v>
      </c>
      <c r="H4" s="69">
        <v>1.4218E-2</v>
      </c>
      <c r="I4" s="69">
        <v>11.0181</v>
      </c>
      <c r="J4" s="69">
        <v>0.17129900000000001</v>
      </c>
      <c r="K4" s="69">
        <v>11.9558</v>
      </c>
      <c r="L4" s="69">
        <v>11.919700000000001</v>
      </c>
      <c r="M4" s="69">
        <v>2.65822</v>
      </c>
      <c r="N4" s="69">
        <v>0.98834299999999997</v>
      </c>
      <c r="O4" s="69">
        <v>8.43E-3</v>
      </c>
      <c r="P4" s="69">
        <v>96.031300000000002</v>
      </c>
      <c r="R4" t="s">
        <v>1300</v>
      </c>
      <c r="T4" s="33">
        <v>36.920200000000001</v>
      </c>
      <c r="U4" s="33">
        <v>7.8950000000000006E-2</v>
      </c>
      <c r="V4" s="33">
        <v>21.083400000000001</v>
      </c>
      <c r="W4" s="33">
        <v>7.535E-3</v>
      </c>
      <c r="X4" s="33">
        <v>35.171799999999998</v>
      </c>
      <c r="Y4" s="33">
        <v>0.21284800000000001</v>
      </c>
      <c r="Z4" s="33">
        <v>2.41316</v>
      </c>
      <c r="AA4" s="33">
        <v>3.9722599999999999</v>
      </c>
      <c r="AB4" s="33">
        <v>2.7352000000000001E-2</v>
      </c>
      <c r="AC4" s="33">
        <v>1.822E-2</v>
      </c>
      <c r="AD4" s="33">
        <v>2.6679999999999998E-3</v>
      </c>
      <c r="AE4" s="33">
        <v>99.9084</v>
      </c>
    </row>
    <row r="5" spans="1:76" x14ac:dyDescent="0.2">
      <c r="A5" t="s">
        <v>96</v>
      </c>
      <c r="B5" s="22">
        <v>1</v>
      </c>
      <c r="C5" t="s">
        <v>1261</v>
      </c>
      <c r="D5" s="22" t="s">
        <v>355</v>
      </c>
      <c r="E5" s="69">
        <v>39.009799999999998</v>
      </c>
      <c r="F5" s="69">
        <v>5.7412700000000001</v>
      </c>
      <c r="G5" s="69">
        <v>12.3222</v>
      </c>
      <c r="H5" s="69">
        <v>-3.8600000000000001E-3</v>
      </c>
      <c r="I5" s="69">
        <v>10.8391</v>
      </c>
      <c r="J5" s="69">
        <v>0.16287099999999999</v>
      </c>
      <c r="K5" s="69">
        <v>12.043799999999999</v>
      </c>
      <c r="L5" s="69">
        <v>11.857100000000001</v>
      </c>
      <c r="M5" s="69">
        <v>2.6791800000000001</v>
      </c>
      <c r="N5" s="69">
        <v>0.98633099999999996</v>
      </c>
      <c r="O5" s="69">
        <v>1.4323000000000001E-2</v>
      </c>
      <c r="P5" s="69">
        <v>95.652000000000001</v>
      </c>
      <c r="R5" t="s">
        <v>1300</v>
      </c>
      <c r="T5" s="33">
        <v>36.630899999999997</v>
      </c>
      <c r="U5" s="33">
        <v>7.7408000000000005E-2</v>
      </c>
      <c r="V5" s="33">
        <v>20.809699999999999</v>
      </c>
      <c r="W5" s="33">
        <v>1.3474E-2</v>
      </c>
      <c r="X5" s="33">
        <v>35.097700000000003</v>
      </c>
      <c r="Y5" s="33">
        <v>0.224934</v>
      </c>
      <c r="Z5" s="33">
        <v>2.4273099999999999</v>
      </c>
      <c r="AA5" s="33">
        <v>4.0013199999999998</v>
      </c>
      <c r="AB5" s="69" t="s">
        <v>16</v>
      </c>
      <c r="AC5" s="33">
        <v>1.2429000000000001E-2</v>
      </c>
      <c r="AD5" s="33">
        <v>-1.25E-3</v>
      </c>
      <c r="AE5" s="33">
        <v>99.2744</v>
      </c>
    </row>
    <row r="6" spans="1:76" x14ac:dyDescent="0.2">
      <c r="A6" t="s">
        <v>96</v>
      </c>
      <c r="B6" s="22">
        <v>1</v>
      </c>
      <c r="C6" t="s">
        <v>1262</v>
      </c>
      <c r="D6" s="22" t="s">
        <v>98</v>
      </c>
      <c r="E6" s="69">
        <v>40.532699999999998</v>
      </c>
      <c r="F6" s="69">
        <v>5.5730700000000004</v>
      </c>
      <c r="G6" s="69">
        <v>13.363899999999999</v>
      </c>
      <c r="H6" s="69">
        <v>9.2900000000000003E-4</v>
      </c>
      <c r="I6" s="69">
        <v>11.473599999999999</v>
      </c>
      <c r="J6" s="69">
        <v>0.18415300000000001</v>
      </c>
      <c r="K6" s="69">
        <v>11.9543</v>
      </c>
      <c r="L6" s="69">
        <v>11.882199999999999</v>
      </c>
      <c r="M6" s="69">
        <v>2.7188400000000001</v>
      </c>
      <c r="N6" s="69">
        <v>1.0101100000000001</v>
      </c>
      <c r="O6" s="69">
        <v>1.6166E-2</v>
      </c>
      <c r="P6" s="69">
        <v>98.71</v>
      </c>
      <c r="R6" t="s">
        <v>1300</v>
      </c>
      <c r="T6" s="33">
        <v>37.1096</v>
      </c>
      <c r="U6" s="33">
        <v>6.5303E-2</v>
      </c>
      <c r="V6" s="33">
        <v>20.883700000000001</v>
      </c>
      <c r="W6" s="33">
        <v>2.8080000000000001E-2</v>
      </c>
      <c r="X6" s="33">
        <v>34.823799999999999</v>
      </c>
      <c r="Y6" s="33">
        <v>0.22475700000000001</v>
      </c>
      <c r="Z6" s="33">
        <v>2.3777599999999999</v>
      </c>
      <c r="AA6" s="33">
        <v>4.1332000000000004</v>
      </c>
      <c r="AB6" s="69" t="s">
        <v>16</v>
      </c>
      <c r="AC6" s="33">
        <v>8.6750000000000004E-3</v>
      </c>
      <c r="AD6" s="33">
        <v>2.385E-3</v>
      </c>
      <c r="AE6" s="33">
        <v>99.645799999999994</v>
      </c>
    </row>
    <row r="7" spans="1:76" x14ac:dyDescent="0.2">
      <c r="A7" t="s">
        <v>96</v>
      </c>
      <c r="B7" s="22">
        <v>1</v>
      </c>
      <c r="C7" t="s">
        <v>1263</v>
      </c>
      <c r="D7" s="22" t="s">
        <v>355</v>
      </c>
      <c r="E7" s="69">
        <v>38.048200000000001</v>
      </c>
      <c r="F7" s="69">
        <v>5.6273600000000004</v>
      </c>
      <c r="G7" s="69">
        <v>12.2677</v>
      </c>
      <c r="H7" s="69">
        <v>9.8740000000000008E-3</v>
      </c>
      <c r="I7" s="69">
        <v>11.41</v>
      </c>
      <c r="J7" s="69">
        <v>0.19919799999999999</v>
      </c>
      <c r="K7" s="69">
        <v>11.4368</v>
      </c>
      <c r="L7" s="69">
        <v>11.815799999999999</v>
      </c>
      <c r="M7" s="69">
        <v>2.6228699999999998</v>
      </c>
      <c r="N7" s="69">
        <v>1.0156400000000001</v>
      </c>
      <c r="O7" s="69">
        <v>5.4479999999999997E-3</v>
      </c>
      <c r="P7" s="69">
        <v>94.4589</v>
      </c>
      <c r="R7" t="s">
        <v>1300</v>
      </c>
      <c r="T7" s="33">
        <v>37.369300000000003</v>
      </c>
      <c r="U7" s="33">
        <v>5.6263000000000001E-2</v>
      </c>
      <c r="V7" s="33">
        <v>21.268699999999999</v>
      </c>
      <c r="W7" s="69" t="s">
        <v>16</v>
      </c>
      <c r="X7" s="33">
        <v>34.967799999999997</v>
      </c>
      <c r="Y7" s="33">
        <v>0.28859099999999999</v>
      </c>
      <c r="Z7" s="33">
        <v>2.44075</v>
      </c>
      <c r="AA7" s="33">
        <v>3.7739199999999999</v>
      </c>
      <c r="AB7" s="33">
        <v>1.6084999999999999E-2</v>
      </c>
      <c r="AC7" s="33">
        <v>1.0723999999999999E-2</v>
      </c>
      <c r="AD7" s="33">
        <v>-2.64E-3</v>
      </c>
      <c r="AE7" s="33">
        <v>100.18899999999999</v>
      </c>
    </row>
    <row r="8" spans="1:76" x14ac:dyDescent="0.2">
      <c r="A8" t="s">
        <v>96</v>
      </c>
      <c r="B8" s="22">
        <v>1</v>
      </c>
      <c r="C8" t="s">
        <v>1264</v>
      </c>
      <c r="D8" s="22" t="s">
        <v>355</v>
      </c>
      <c r="E8" s="69">
        <v>40.926499999999997</v>
      </c>
      <c r="F8" s="69">
        <v>5.5786100000000003</v>
      </c>
      <c r="G8" s="69">
        <v>13.3116</v>
      </c>
      <c r="H8" s="69" t="s">
        <v>16</v>
      </c>
      <c r="I8" s="69">
        <v>11.360300000000001</v>
      </c>
      <c r="J8" s="69">
        <v>0.15656400000000001</v>
      </c>
      <c r="K8" s="69">
        <v>11.9062</v>
      </c>
      <c r="L8" s="69">
        <v>11.9047</v>
      </c>
      <c r="M8" s="69">
        <v>2.7661799999999999</v>
      </c>
      <c r="N8" s="69">
        <v>0.98067800000000005</v>
      </c>
      <c r="O8" s="69">
        <v>5.901E-3</v>
      </c>
      <c r="P8" s="69">
        <v>98.886499999999998</v>
      </c>
      <c r="R8" t="s">
        <v>1300</v>
      </c>
      <c r="T8" s="33">
        <v>37.115900000000003</v>
      </c>
      <c r="U8" s="33">
        <v>7.5262999999999997E-2</v>
      </c>
      <c r="V8" s="33">
        <v>21.366700000000002</v>
      </c>
      <c r="W8" s="33">
        <v>2.8917000000000002E-2</v>
      </c>
      <c r="X8" s="33">
        <v>34.861600000000003</v>
      </c>
      <c r="Y8" s="33">
        <v>0.26655499999999999</v>
      </c>
      <c r="Z8" s="33">
        <v>2.4110399999999998</v>
      </c>
      <c r="AA8" s="33">
        <v>3.9789400000000001</v>
      </c>
      <c r="AB8" s="33">
        <v>9.1789999999999997E-3</v>
      </c>
      <c r="AC8" s="33">
        <v>1.1934999999999999E-2</v>
      </c>
      <c r="AD8" s="33">
        <v>3.7880000000000001E-3</v>
      </c>
      <c r="AE8" s="33">
        <v>100.13</v>
      </c>
    </row>
    <row r="9" spans="1:76" x14ac:dyDescent="0.2">
      <c r="A9" t="s">
        <v>96</v>
      </c>
      <c r="B9" s="22">
        <v>1</v>
      </c>
      <c r="C9" t="s">
        <v>1265</v>
      </c>
      <c r="D9" s="22" t="s">
        <v>98</v>
      </c>
      <c r="E9" s="69">
        <v>39.471299999999999</v>
      </c>
      <c r="F9" s="69">
        <v>5.8600199999999996</v>
      </c>
      <c r="G9" s="69">
        <v>12.2759</v>
      </c>
      <c r="H9" s="69">
        <v>5.0552E-2</v>
      </c>
      <c r="I9" s="69">
        <v>10.1258</v>
      </c>
      <c r="J9" s="69">
        <v>0.14923600000000001</v>
      </c>
      <c r="K9" s="69">
        <v>12.452500000000001</v>
      </c>
      <c r="L9" s="69">
        <v>11.903</v>
      </c>
      <c r="M9" s="69">
        <v>2.6505800000000002</v>
      </c>
      <c r="N9" s="69">
        <v>1.0896600000000001</v>
      </c>
      <c r="O9" s="69">
        <v>1.1504E-2</v>
      </c>
      <c r="P9" s="69">
        <v>96.04</v>
      </c>
      <c r="R9" t="s">
        <v>1300</v>
      </c>
      <c r="T9" s="33">
        <v>37.455300000000001</v>
      </c>
      <c r="U9" s="33">
        <v>4.1424000000000002E-2</v>
      </c>
      <c r="V9" s="33">
        <v>21.0291</v>
      </c>
      <c r="W9" s="33">
        <v>3.4164E-2</v>
      </c>
      <c r="X9" s="33">
        <v>34.9315</v>
      </c>
      <c r="Y9" s="33">
        <v>0.24637500000000001</v>
      </c>
      <c r="Z9" s="33">
        <v>2.4357899999999999</v>
      </c>
      <c r="AA9" s="33">
        <v>3.9636800000000001</v>
      </c>
      <c r="AB9" s="33">
        <v>1.6149E-2</v>
      </c>
      <c r="AC9" s="33">
        <v>1.2807000000000001E-2</v>
      </c>
      <c r="AD9" s="33">
        <v>-4.8199999999999996E-3</v>
      </c>
      <c r="AE9" s="33">
        <v>100.161</v>
      </c>
    </row>
    <row r="10" spans="1:76" x14ac:dyDescent="0.2">
      <c r="A10" t="s">
        <v>96</v>
      </c>
      <c r="B10" s="22">
        <v>1</v>
      </c>
      <c r="C10" t="s">
        <v>1266</v>
      </c>
      <c r="D10" s="22" t="s">
        <v>355</v>
      </c>
      <c r="E10" s="69">
        <v>38.883800000000001</v>
      </c>
      <c r="F10" s="69">
        <v>5.9251300000000002</v>
      </c>
      <c r="G10" s="69">
        <v>12.1838</v>
      </c>
      <c r="H10" s="69">
        <v>5.0188000000000003E-2</v>
      </c>
      <c r="I10" s="69">
        <v>9.73949</v>
      </c>
      <c r="J10" s="69">
        <v>0.136293</v>
      </c>
      <c r="K10" s="69">
        <v>12.5671</v>
      </c>
      <c r="L10" s="69">
        <v>12.0009</v>
      </c>
      <c r="M10" s="69">
        <v>2.5777800000000002</v>
      </c>
      <c r="N10" s="69">
        <v>1.1207400000000001</v>
      </c>
      <c r="O10" s="69">
        <v>1.5753E-2</v>
      </c>
      <c r="P10" s="69">
        <v>95.200999999999993</v>
      </c>
      <c r="R10" t="s">
        <v>1300</v>
      </c>
      <c r="T10" s="33">
        <v>36.991300000000003</v>
      </c>
      <c r="U10" s="33">
        <v>5.2831000000000003E-2</v>
      </c>
      <c r="V10" s="33">
        <v>21.080100000000002</v>
      </c>
      <c r="W10" s="33">
        <v>2.0799000000000002E-2</v>
      </c>
      <c r="X10" s="33">
        <v>35.217300000000002</v>
      </c>
      <c r="Y10" s="33">
        <v>0.25628299999999998</v>
      </c>
      <c r="Z10" s="33">
        <v>2.3999600000000001</v>
      </c>
      <c r="AA10" s="33">
        <v>3.7938900000000002</v>
      </c>
      <c r="AB10" s="33">
        <v>1.3859E-2</v>
      </c>
      <c r="AC10" s="33">
        <v>9.8440000000000003E-3</v>
      </c>
      <c r="AD10" s="33">
        <v>-2.2000000000000001E-4</v>
      </c>
      <c r="AE10" s="33">
        <v>99.835999999999999</v>
      </c>
    </row>
    <row r="11" spans="1:76" x14ac:dyDescent="0.2">
      <c r="A11" t="s">
        <v>96</v>
      </c>
      <c r="B11" s="22">
        <v>1</v>
      </c>
      <c r="C11" t="s">
        <v>1267</v>
      </c>
      <c r="D11" s="22" t="s">
        <v>355</v>
      </c>
      <c r="E11" s="69">
        <v>39.597099999999998</v>
      </c>
      <c r="F11" s="69">
        <v>5.8057999999999996</v>
      </c>
      <c r="G11" s="69">
        <v>12.1221</v>
      </c>
      <c r="H11" s="69">
        <v>4.8293000000000003E-2</v>
      </c>
      <c r="I11" s="69">
        <v>10.1472</v>
      </c>
      <c r="J11" s="69">
        <v>0.11770899999999999</v>
      </c>
      <c r="K11" s="69">
        <v>12.385300000000001</v>
      </c>
      <c r="L11" s="69">
        <v>11.8505</v>
      </c>
      <c r="M11" s="69">
        <v>2.8513299999999999</v>
      </c>
      <c r="N11" s="69">
        <v>1.0723400000000001</v>
      </c>
      <c r="O11" s="69">
        <v>2.0884E-2</v>
      </c>
      <c r="P11" s="69">
        <v>96.018600000000006</v>
      </c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76" x14ac:dyDescent="0.2">
      <c r="A12" t="s">
        <v>96</v>
      </c>
      <c r="B12" s="22">
        <v>1</v>
      </c>
      <c r="C12" t="s">
        <v>1268</v>
      </c>
      <c r="D12" s="22" t="s">
        <v>98</v>
      </c>
      <c r="E12" s="69">
        <v>38.519100000000002</v>
      </c>
      <c r="F12" s="69">
        <v>6.30924</v>
      </c>
      <c r="G12" s="69">
        <v>12.978999999999999</v>
      </c>
      <c r="H12" s="69" t="s">
        <v>16</v>
      </c>
      <c r="I12" s="69">
        <v>9.6535899999999994</v>
      </c>
      <c r="J12" s="69">
        <v>9.9726999999999996E-2</v>
      </c>
      <c r="K12" s="69">
        <v>12.605</v>
      </c>
      <c r="L12" s="69">
        <v>11.9503</v>
      </c>
      <c r="M12" s="69">
        <v>2.7264200000000001</v>
      </c>
      <c r="N12" s="69">
        <v>0.84884400000000004</v>
      </c>
      <c r="O12" s="69">
        <v>9.5630000000000003E-3</v>
      </c>
      <c r="P12" s="69">
        <v>95.689899999999994</v>
      </c>
      <c r="R12" t="s">
        <v>1301</v>
      </c>
      <c r="T12" s="33">
        <v>55.725700000000003</v>
      </c>
      <c r="U12" s="33">
        <v>3.6714999999999998E-2</v>
      </c>
      <c r="V12" s="33">
        <v>2.6239999999999999E-2</v>
      </c>
      <c r="W12" s="69" t="s">
        <v>16</v>
      </c>
      <c r="X12" s="33">
        <v>0.71633199999999997</v>
      </c>
      <c r="Y12" s="33">
        <v>7.7003000000000002E-2</v>
      </c>
      <c r="Z12" s="33">
        <v>18.227900000000002</v>
      </c>
      <c r="AA12" s="33">
        <v>25.802600000000002</v>
      </c>
      <c r="AB12" s="33">
        <v>7.5512999999999997E-2</v>
      </c>
      <c r="AC12" s="33">
        <v>6.9979999999999999E-3</v>
      </c>
      <c r="AD12" s="33">
        <v>-2.5200000000000001E-3</v>
      </c>
      <c r="AE12" s="33">
        <v>100.675</v>
      </c>
    </row>
    <row r="13" spans="1:76" x14ac:dyDescent="0.2">
      <c r="A13" t="s">
        <v>96</v>
      </c>
      <c r="B13" s="22">
        <v>1</v>
      </c>
      <c r="C13" t="s">
        <v>1268</v>
      </c>
      <c r="D13" s="22" t="s">
        <v>355</v>
      </c>
      <c r="E13" s="69">
        <v>38.964199999999998</v>
      </c>
      <c r="F13" s="69">
        <v>5.8415299999999997</v>
      </c>
      <c r="G13" s="69">
        <v>12.637600000000001</v>
      </c>
      <c r="H13" s="69">
        <v>2.7675000000000002E-2</v>
      </c>
      <c r="I13" s="69">
        <v>10.1784</v>
      </c>
      <c r="J13" s="69">
        <v>0.12534799999999999</v>
      </c>
      <c r="K13" s="69">
        <v>12.5159</v>
      </c>
      <c r="L13" s="69">
        <v>11.9458</v>
      </c>
      <c r="M13" s="69">
        <v>2.5490900000000001</v>
      </c>
      <c r="N13" s="69">
        <v>1.0171600000000001</v>
      </c>
      <c r="O13" s="69">
        <v>2.3976999999999998E-2</v>
      </c>
      <c r="P13" s="69">
        <v>95.826700000000002</v>
      </c>
      <c r="R13" t="s">
        <v>1301</v>
      </c>
      <c r="T13" s="33">
        <v>55.9238</v>
      </c>
      <c r="U13" s="33">
        <v>4.4482000000000001E-2</v>
      </c>
      <c r="V13" s="33">
        <v>2.0379000000000001E-2</v>
      </c>
      <c r="W13" s="69" t="s">
        <v>16</v>
      </c>
      <c r="X13" s="33">
        <v>0.71157999999999999</v>
      </c>
      <c r="Y13" s="33">
        <v>7.6088000000000003E-2</v>
      </c>
      <c r="Z13" s="33">
        <v>18.2195</v>
      </c>
      <c r="AA13" s="33">
        <v>25.7805</v>
      </c>
      <c r="AB13" s="33">
        <v>9.2410000000000006E-2</v>
      </c>
      <c r="AC13" s="33">
        <v>1.04E-2</v>
      </c>
      <c r="AD13" s="33">
        <v>-9.7599999999999996E-3</v>
      </c>
      <c r="AE13" s="33">
        <v>100.86</v>
      </c>
    </row>
    <row r="14" spans="1:76" x14ac:dyDescent="0.2">
      <c r="A14" t="s">
        <v>96</v>
      </c>
      <c r="B14" s="22">
        <v>1</v>
      </c>
      <c r="C14" t="s">
        <v>1269</v>
      </c>
      <c r="D14" s="22" t="s">
        <v>98</v>
      </c>
      <c r="E14" s="69">
        <v>38.891300000000001</v>
      </c>
      <c r="F14" s="69">
        <v>6.0820299999999996</v>
      </c>
      <c r="G14" s="69">
        <v>12.721299999999999</v>
      </c>
      <c r="H14" s="69">
        <v>1.6759E-2</v>
      </c>
      <c r="I14" s="69">
        <v>9.98719</v>
      </c>
      <c r="J14" s="69">
        <v>0.111066</v>
      </c>
      <c r="K14" s="69">
        <v>12.5014</v>
      </c>
      <c r="L14" s="69">
        <v>11.9552</v>
      </c>
      <c r="M14" s="69">
        <v>2.6835800000000001</v>
      </c>
      <c r="N14" s="69">
        <v>0.88975700000000002</v>
      </c>
      <c r="O14" s="69">
        <v>3.3059999999999999E-3</v>
      </c>
      <c r="P14" s="69">
        <v>95.842799999999997</v>
      </c>
      <c r="R14" t="s">
        <v>1301</v>
      </c>
      <c r="T14" s="33">
        <v>55.118000000000002</v>
      </c>
      <c r="U14" s="33">
        <v>3.6091999999999999E-2</v>
      </c>
      <c r="V14" s="33">
        <v>2.4709999999999999E-2</v>
      </c>
      <c r="W14" s="69" t="s">
        <v>16</v>
      </c>
      <c r="X14" s="33">
        <v>0.74309599999999998</v>
      </c>
      <c r="Y14" s="33">
        <v>5.7188999999999997E-2</v>
      </c>
      <c r="Z14" s="33">
        <v>18.122599999999998</v>
      </c>
      <c r="AA14" s="33">
        <v>25.732800000000001</v>
      </c>
      <c r="AB14" s="33">
        <v>7.7187000000000006E-2</v>
      </c>
      <c r="AC14" s="33">
        <v>1.7333999999999999E-2</v>
      </c>
      <c r="AD14" s="33">
        <v>-4.1200000000000004E-3</v>
      </c>
      <c r="AE14" s="33">
        <v>99.910700000000006</v>
      </c>
    </row>
    <row r="15" spans="1:76" x14ac:dyDescent="0.2">
      <c r="A15" t="s">
        <v>96</v>
      </c>
      <c r="B15" s="22">
        <v>1</v>
      </c>
      <c r="C15" t="s">
        <v>1269</v>
      </c>
      <c r="D15" s="22" t="s">
        <v>355</v>
      </c>
      <c r="E15" s="69">
        <v>39.403700000000001</v>
      </c>
      <c r="F15" s="69">
        <v>5.6333799999999998</v>
      </c>
      <c r="G15" s="69">
        <v>12.424899999999999</v>
      </c>
      <c r="H15" s="69">
        <v>1.4454E-2</v>
      </c>
      <c r="I15" s="69">
        <v>10.073399999999999</v>
      </c>
      <c r="J15" s="69">
        <v>0.121929</v>
      </c>
      <c r="K15" s="69">
        <v>12.693899999999999</v>
      </c>
      <c r="L15" s="69">
        <v>11.8156</v>
      </c>
      <c r="M15" s="69">
        <v>2.6571600000000002</v>
      </c>
      <c r="N15" s="69">
        <v>0.90034899999999995</v>
      </c>
      <c r="O15" s="69">
        <v>-6.4099999999999999E-3</v>
      </c>
      <c r="P15" s="69">
        <v>95.732399999999998</v>
      </c>
      <c r="R15" t="s">
        <v>1301</v>
      </c>
      <c r="T15" s="33">
        <v>55.876100000000001</v>
      </c>
      <c r="U15" s="33">
        <v>5.0372E-2</v>
      </c>
      <c r="V15" s="33">
        <v>1.9051999999999999E-2</v>
      </c>
      <c r="W15" s="33">
        <v>-7.7999999999999999E-4</v>
      </c>
      <c r="X15" s="33">
        <v>0.67252100000000004</v>
      </c>
      <c r="Y15" s="33">
        <v>8.1257999999999997E-2</v>
      </c>
      <c r="Z15" s="33">
        <v>18.1096</v>
      </c>
      <c r="AA15" s="33">
        <v>25.846800000000002</v>
      </c>
      <c r="AB15" s="33">
        <v>5.1718E-2</v>
      </c>
      <c r="AC15" s="33">
        <v>1.1912000000000001E-2</v>
      </c>
      <c r="AD15" s="33">
        <v>1.1900000000000001E-4</v>
      </c>
      <c r="AE15" s="33">
        <v>100.71899999999999</v>
      </c>
    </row>
    <row r="16" spans="1:76" x14ac:dyDescent="0.2">
      <c r="A16" t="s">
        <v>96</v>
      </c>
      <c r="B16" s="22">
        <v>1</v>
      </c>
      <c r="C16" t="s">
        <v>1270</v>
      </c>
      <c r="D16" s="22" t="s">
        <v>98</v>
      </c>
      <c r="E16" s="69">
        <v>39.293799999999997</v>
      </c>
      <c r="F16" s="69">
        <v>5.9334600000000002</v>
      </c>
      <c r="G16" s="69">
        <v>12.6036</v>
      </c>
      <c r="H16" s="69">
        <v>4.4970000000000001E-3</v>
      </c>
      <c r="I16" s="69">
        <v>9.8106100000000005</v>
      </c>
      <c r="J16" s="69">
        <v>0.13637299999999999</v>
      </c>
      <c r="K16" s="69">
        <v>12.7614</v>
      </c>
      <c r="L16" s="69">
        <v>12.0289</v>
      </c>
      <c r="M16" s="69">
        <v>2.5063800000000001</v>
      </c>
      <c r="N16" s="69">
        <v>1.0162899999999999</v>
      </c>
      <c r="O16" s="69">
        <v>2.5099999999999998E-4</v>
      </c>
      <c r="P16" s="69">
        <v>96.095600000000005</v>
      </c>
      <c r="R16" t="s">
        <v>1301</v>
      </c>
      <c r="T16" s="33">
        <v>54.825699999999998</v>
      </c>
      <c r="U16" s="33">
        <v>1.9996E-2</v>
      </c>
      <c r="V16" s="33">
        <v>2.4111E-2</v>
      </c>
      <c r="W16" s="33">
        <v>1.3596E-2</v>
      </c>
      <c r="X16" s="33">
        <v>0.71841500000000003</v>
      </c>
      <c r="Y16" s="33">
        <v>7.6887999999999998E-2</v>
      </c>
      <c r="Z16" s="33">
        <v>18.3414</v>
      </c>
      <c r="AA16" s="33">
        <v>25.674700000000001</v>
      </c>
      <c r="AB16" s="33">
        <v>6.4634999999999998E-2</v>
      </c>
      <c r="AC16" s="33">
        <v>2.6770000000000001E-3</v>
      </c>
      <c r="AD16" s="33">
        <v>3.98E-3</v>
      </c>
      <c r="AE16" s="33">
        <v>99.766000000000005</v>
      </c>
    </row>
    <row r="17" spans="1:31" x14ac:dyDescent="0.2">
      <c r="A17" t="s">
        <v>96</v>
      </c>
      <c r="B17" s="22">
        <v>1</v>
      </c>
      <c r="C17" t="s">
        <v>1271</v>
      </c>
      <c r="D17" s="22" t="s">
        <v>98</v>
      </c>
      <c r="E17" s="69">
        <v>39.465899999999998</v>
      </c>
      <c r="F17" s="69">
        <v>5.9996</v>
      </c>
      <c r="G17" s="69">
        <v>12.5372</v>
      </c>
      <c r="H17" s="69">
        <v>3.3703999999999998E-2</v>
      </c>
      <c r="I17" s="69">
        <v>10.393700000000001</v>
      </c>
      <c r="J17" s="69">
        <v>0.14086299999999999</v>
      </c>
      <c r="K17" s="69">
        <v>12.3344</v>
      </c>
      <c r="L17" s="69">
        <v>11.9621</v>
      </c>
      <c r="M17" s="69">
        <v>2.5708899999999999</v>
      </c>
      <c r="N17" s="69">
        <v>1.0275700000000001</v>
      </c>
      <c r="O17" s="69">
        <v>1.5384E-2</v>
      </c>
      <c r="P17" s="69">
        <v>96.481200000000001</v>
      </c>
      <c r="R17" t="s">
        <v>1301</v>
      </c>
      <c r="T17" s="33">
        <v>55.131399999999999</v>
      </c>
      <c r="U17" s="33">
        <v>2.5302000000000002E-2</v>
      </c>
      <c r="V17" s="33">
        <v>3.1564000000000002E-2</v>
      </c>
      <c r="W17" s="33">
        <v>-2.1900000000000001E-3</v>
      </c>
      <c r="X17" s="33">
        <v>0.722742</v>
      </c>
      <c r="Y17" s="33">
        <v>7.2603000000000001E-2</v>
      </c>
      <c r="Z17" s="33">
        <v>18.288499999999999</v>
      </c>
      <c r="AA17" s="33">
        <v>25.741800000000001</v>
      </c>
      <c r="AB17" s="33">
        <v>7.2418999999999997E-2</v>
      </c>
      <c r="AC17" s="33">
        <v>1.4295E-2</v>
      </c>
      <c r="AD17" s="33">
        <v>-1.093E-2</v>
      </c>
      <c r="AE17" s="33">
        <v>100.08799999999999</v>
      </c>
    </row>
    <row r="18" spans="1:31" x14ac:dyDescent="0.2">
      <c r="A18" t="s">
        <v>96</v>
      </c>
      <c r="B18" s="22">
        <v>1</v>
      </c>
      <c r="C18" t="s">
        <v>1272</v>
      </c>
      <c r="D18" s="22" t="s">
        <v>98</v>
      </c>
      <c r="E18" s="69">
        <v>38.268099999999997</v>
      </c>
      <c r="F18" s="69">
        <v>6.0677199999999996</v>
      </c>
      <c r="G18" s="69">
        <v>12.723699999999999</v>
      </c>
      <c r="H18" s="69">
        <v>5.4799999999999998E-4</v>
      </c>
      <c r="I18" s="69">
        <v>11.3187</v>
      </c>
      <c r="J18" s="69">
        <v>0.18790599999999999</v>
      </c>
      <c r="K18" s="69">
        <v>11.648999999999999</v>
      </c>
      <c r="L18" s="69">
        <v>11.8985</v>
      </c>
      <c r="M18" s="69">
        <v>2.5901800000000001</v>
      </c>
      <c r="N18" s="69">
        <v>1.22976</v>
      </c>
      <c r="O18" s="69">
        <v>8.9529999999999992E-3</v>
      </c>
      <c r="P18" s="69">
        <v>95.942899999999995</v>
      </c>
      <c r="R18" t="s">
        <v>1301</v>
      </c>
      <c r="T18" s="33">
        <v>54.767000000000003</v>
      </c>
      <c r="U18" s="33">
        <v>3.7643000000000003E-2</v>
      </c>
      <c r="V18" s="33">
        <v>2.307E-2</v>
      </c>
      <c r="W18" s="33">
        <v>4.5129999999999997E-3</v>
      </c>
      <c r="X18" s="33">
        <v>0.72428599999999999</v>
      </c>
      <c r="Y18" s="33">
        <v>6.2307000000000001E-2</v>
      </c>
      <c r="Z18" s="33">
        <v>18.269100000000002</v>
      </c>
      <c r="AA18" s="33">
        <v>25.692299999999999</v>
      </c>
      <c r="AB18" s="33">
        <v>9.1380000000000003E-2</v>
      </c>
      <c r="AC18" s="33">
        <v>1.748E-3</v>
      </c>
      <c r="AD18" s="33">
        <v>6.9099999999999999E-4</v>
      </c>
      <c r="AE18" s="33">
        <v>99.673900000000003</v>
      </c>
    </row>
    <row r="19" spans="1:31" x14ac:dyDescent="0.2">
      <c r="A19" t="s">
        <v>96</v>
      </c>
      <c r="B19" s="22">
        <v>1</v>
      </c>
      <c r="C19" t="s">
        <v>1273</v>
      </c>
      <c r="D19" s="22" t="s">
        <v>355</v>
      </c>
      <c r="E19" s="69">
        <v>38.8401</v>
      </c>
      <c r="F19" s="69">
        <v>5.5953900000000001</v>
      </c>
      <c r="G19" s="69">
        <v>12.2723</v>
      </c>
      <c r="H19" s="69" t="s">
        <v>16</v>
      </c>
      <c r="I19" s="69">
        <v>11.9192</v>
      </c>
      <c r="J19" s="69">
        <v>0.20970900000000001</v>
      </c>
      <c r="K19" s="69">
        <v>11.3781</v>
      </c>
      <c r="L19" s="69">
        <v>11.836499999999999</v>
      </c>
      <c r="M19" s="69">
        <v>2.7751399999999999</v>
      </c>
      <c r="N19" s="69">
        <v>1.0427599999999999</v>
      </c>
      <c r="O19" s="69">
        <v>2.2932000000000001E-2</v>
      </c>
      <c r="P19" s="69">
        <v>95.869900000000001</v>
      </c>
      <c r="R19" t="s">
        <v>1301</v>
      </c>
      <c r="T19" s="33">
        <v>55.144300000000001</v>
      </c>
      <c r="U19" s="33">
        <v>2.7868E-2</v>
      </c>
      <c r="V19" s="33">
        <v>2.5482000000000001E-2</v>
      </c>
      <c r="W19" s="33">
        <v>-4.5300000000000002E-3</v>
      </c>
      <c r="X19" s="33">
        <v>0.74701399999999996</v>
      </c>
      <c r="Y19" s="33">
        <v>7.3885000000000006E-2</v>
      </c>
      <c r="Z19" s="33">
        <v>18.229199999999999</v>
      </c>
      <c r="AA19" s="33">
        <v>25.700600000000001</v>
      </c>
      <c r="AB19" s="33">
        <v>3.5289000000000001E-2</v>
      </c>
      <c r="AC19" s="33">
        <v>1.1521999999999999E-2</v>
      </c>
      <c r="AD19" s="33">
        <v>2.983E-3</v>
      </c>
      <c r="AE19" s="33">
        <v>99.993600000000001</v>
      </c>
    </row>
    <row r="20" spans="1:31" x14ac:dyDescent="0.2">
      <c r="A20" t="s">
        <v>96</v>
      </c>
      <c r="B20" s="22">
        <v>1</v>
      </c>
      <c r="C20" t="s">
        <v>1274</v>
      </c>
      <c r="D20" s="22" t="s">
        <v>98</v>
      </c>
      <c r="E20" s="69">
        <v>38.6676</v>
      </c>
      <c r="F20" s="69">
        <v>5.6019300000000003</v>
      </c>
      <c r="G20" s="69">
        <v>12.516400000000001</v>
      </c>
      <c r="H20" s="69" t="s">
        <v>16</v>
      </c>
      <c r="I20" s="69">
        <v>11.7569</v>
      </c>
      <c r="J20" s="69">
        <v>0.19417400000000001</v>
      </c>
      <c r="K20" s="69">
        <v>11.452</v>
      </c>
      <c r="L20" s="69">
        <v>11.8742</v>
      </c>
      <c r="M20" s="69">
        <v>2.6736399999999998</v>
      </c>
      <c r="N20" s="69">
        <v>0.97969399999999995</v>
      </c>
      <c r="O20" s="69">
        <v>1.533E-2</v>
      </c>
      <c r="P20" s="69">
        <v>95.716399999999993</v>
      </c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x14ac:dyDescent="0.2">
      <c r="A21" t="s">
        <v>96</v>
      </c>
      <c r="B21" s="22">
        <v>1</v>
      </c>
      <c r="C21" t="s">
        <v>1275</v>
      </c>
      <c r="D21" s="22" t="s">
        <v>98</v>
      </c>
      <c r="E21" s="69">
        <v>40.503399999999999</v>
      </c>
      <c r="F21" s="69">
        <v>6.0450400000000002</v>
      </c>
      <c r="G21" s="69">
        <v>13.337999999999999</v>
      </c>
      <c r="H21" s="69">
        <v>4.4900000000000001E-3</v>
      </c>
      <c r="I21" s="69">
        <v>9.77515</v>
      </c>
      <c r="J21" s="69">
        <v>0.10176200000000001</v>
      </c>
      <c r="K21" s="69">
        <v>12.8626</v>
      </c>
      <c r="L21" s="69">
        <v>11.938800000000001</v>
      </c>
      <c r="M21" s="69">
        <v>2.6135700000000002</v>
      </c>
      <c r="N21" s="69">
        <v>0.963144</v>
      </c>
      <c r="O21" s="69">
        <v>1.6195999999999999E-2</v>
      </c>
      <c r="P21" s="69">
        <v>98.162099999999995</v>
      </c>
      <c r="R21" t="s">
        <v>1302</v>
      </c>
      <c r="T21" s="33">
        <v>65.3506</v>
      </c>
      <c r="U21" s="33">
        <v>-3.9399999999999999E-3</v>
      </c>
      <c r="V21" s="33">
        <v>17.922799999999999</v>
      </c>
      <c r="W21" s="33">
        <v>4.6839999999999998E-3</v>
      </c>
      <c r="X21" s="33">
        <v>7.3439999999999998E-3</v>
      </c>
      <c r="Y21" s="33">
        <v>-1.6999999999999999E-3</v>
      </c>
      <c r="Z21" s="33">
        <v>-4.0499999999999998E-3</v>
      </c>
      <c r="AA21" s="33">
        <v>2.6340000000000001E-3</v>
      </c>
      <c r="AB21" s="33">
        <v>1.5069699999999999</v>
      </c>
      <c r="AC21" s="33">
        <v>14.8996</v>
      </c>
      <c r="AD21" s="33">
        <v>5.1110000000000001E-3</v>
      </c>
      <c r="AE21" s="33">
        <v>99.69</v>
      </c>
    </row>
    <row r="22" spans="1:31" x14ac:dyDescent="0.2">
      <c r="A22" t="s">
        <v>96</v>
      </c>
      <c r="B22" s="22">
        <v>1</v>
      </c>
      <c r="C22" t="s">
        <v>1276</v>
      </c>
      <c r="D22" s="22" t="s">
        <v>98</v>
      </c>
      <c r="E22" s="69">
        <v>40.105400000000003</v>
      </c>
      <c r="F22" s="69">
        <v>6.3851599999999999</v>
      </c>
      <c r="G22" s="69">
        <v>13.353300000000001</v>
      </c>
      <c r="H22" s="69">
        <v>2.9869E-2</v>
      </c>
      <c r="I22" s="69">
        <v>9.5172399999999993</v>
      </c>
      <c r="J22" s="69">
        <v>0.126252</v>
      </c>
      <c r="K22" s="69">
        <v>12.837199999999999</v>
      </c>
      <c r="L22" s="69">
        <v>12.0219</v>
      </c>
      <c r="M22" s="69">
        <v>2.6685300000000001</v>
      </c>
      <c r="N22" s="69">
        <v>0.96427600000000002</v>
      </c>
      <c r="O22" s="69">
        <v>1.3858000000000001E-2</v>
      </c>
      <c r="P22" s="69">
        <v>98.022999999999996</v>
      </c>
      <c r="R22" t="s">
        <v>1302</v>
      </c>
      <c r="T22" s="33">
        <v>66.1233</v>
      </c>
      <c r="U22" s="33">
        <v>1.0415000000000001E-2</v>
      </c>
      <c r="V22" s="33">
        <v>18.089300000000001</v>
      </c>
      <c r="W22" s="69" t="s">
        <v>16</v>
      </c>
      <c r="X22" s="33">
        <v>1.8186999999999998E-2</v>
      </c>
      <c r="Y22" s="33">
        <v>-4.2599999999999999E-3</v>
      </c>
      <c r="Z22" s="33">
        <v>-2.6099999999999999E-3</v>
      </c>
      <c r="AA22" s="33">
        <v>6.2740000000000001E-3</v>
      </c>
      <c r="AB22" s="33">
        <v>1.4935099999999999</v>
      </c>
      <c r="AC22" s="33">
        <v>15.0274</v>
      </c>
      <c r="AD22" s="33">
        <v>-2.8999999999999998E-3</v>
      </c>
      <c r="AE22" s="33">
        <v>100.753</v>
      </c>
    </row>
    <row r="23" spans="1:31" x14ac:dyDescent="0.2">
      <c r="A23" t="s">
        <v>96</v>
      </c>
      <c r="B23" s="22">
        <v>1</v>
      </c>
      <c r="C23" t="s">
        <v>1277</v>
      </c>
      <c r="D23" s="22" t="s">
        <v>98</v>
      </c>
      <c r="E23" s="69">
        <v>39.7729</v>
      </c>
      <c r="F23" s="69">
        <v>5.4535099999999996</v>
      </c>
      <c r="G23" s="69">
        <v>13.0603</v>
      </c>
      <c r="H23" s="69">
        <v>2.0039000000000001E-2</v>
      </c>
      <c r="I23" s="69">
        <v>11.2035</v>
      </c>
      <c r="J23" s="69">
        <v>0.198934</v>
      </c>
      <c r="K23" s="69">
        <v>11.480399999999999</v>
      </c>
      <c r="L23" s="69">
        <v>11.527200000000001</v>
      </c>
      <c r="M23" s="69">
        <v>2.6430500000000001</v>
      </c>
      <c r="N23" s="69">
        <v>0.97212500000000002</v>
      </c>
      <c r="O23" s="69">
        <v>2.2564000000000001E-2</v>
      </c>
      <c r="P23" s="69">
        <v>96.354500000000002</v>
      </c>
      <c r="R23" t="s">
        <v>1302</v>
      </c>
      <c r="T23" s="33">
        <v>65.023300000000006</v>
      </c>
      <c r="U23" s="33">
        <v>-3.7100000000000002E-3</v>
      </c>
      <c r="V23" s="33">
        <v>17.741499999999998</v>
      </c>
      <c r="W23" s="33">
        <v>5.2329999999999998E-3</v>
      </c>
      <c r="X23" s="33">
        <v>1.5036000000000001E-2</v>
      </c>
      <c r="Y23" s="33">
        <v>1.5762000000000002E-2</v>
      </c>
      <c r="Z23" s="33">
        <v>-3.3899999999999998E-3</v>
      </c>
      <c r="AA23" s="33">
        <v>7.2989999999999999E-3</v>
      </c>
      <c r="AB23" s="33">
        <v>1.4793400000000001</v>
      </c>
      <c r="AC23" s="33">
        <v>14.939500000000001</v>
      </c>
      <c r="AD23" s="33">
        <v>-2.5500000000000002E-3</v>
      </c>
      <c r="AE23" s="33">
        <v>99.217299999999994</v>
      </c>
    </row>
    <row r="24" spans="1:31" x14ac:dyDescent="0.2">
      <c r="A24" t="s">
        <v>96</v>
      </c>
      <c r="B24" s="22">
        <v>1</v>
      </c>
      <c r="C24" t="s">
        <v>1278</v>
      </c>
      <c r="D24" s="22" t="s">
        <v>98</v>
      </c>
      <c r="E24" s="69">
        <v>39.413400000000003</v>
      </c>
      <c r="F24" s="69">
        <v>5.4401599999999997</v>
      </c>
      <c r="G24" s="69">
        <v>13.0427</v>
      </c>
      <c r="H24" s="69">
        <v>2.8615999999999999E-2</v>
      </c>
      <c r="I24" s="69">
        <v>11.8643</v>
      </c>
      <c r="J24" s="69">
        <v>0.19286500000000001</v>
      </c>
      <c r="K24" s="69">
        <v>11.0533</v>
      </c>
      <c r="L24" s="69">
        <v>11.4993</v>
      </c>
      <c r="M24" s="69">
        <v>2.5615100000000002</v>
      </c>
      <c r="N24" s="69">
        <v>1.0252300000000001</v>
      </c>
      <c r="O24" s="69">
        <v>0.109027</v>
      </c>
      <c r="P24" s="69">
        <v>96.230400000000003</v>
      </c>
      <c r="R24" t="s">
        <v>1302</v>
      </c>
      <c r="T24" s="33">
        <v>66.030199999999994</v>
      </c>
      <c r="U24" s="69" t="s">
        <v>16</v>
      </c>
      <c r="V24" s="33">
        <v>17.888100000000001</v>
      </c>
      <c r="W24" s="33">
        <v>8.2299999999999995E-4</v>
      </c>
      <c r="X24" s="33">
        <v>1.1188999999999999E-2</v>
      </c>
      <c r="Y24" s="69" t="s">
        <v>16</v>
      </c>
      <c r="Z24" s="33">
        <v>3.5609999999999999E-3</v>
      </c>
      <c r="AA24" s="33">
        <v>5.1399999999999996E-3</v>
      </c>
      <c r="AB24" s="33">
        <v>1.4963900000000001</v>
      </c>
      <c r="AC24" s="33">
        <v>14.9338</v>
      </c>
      <c r="AD24" s="33">
        <v>2.8809999999999999E-3</v>
      </c>
      <c r="AE24" s="33">
        <v>100.354</v>
      </c>
    </row>
    <row r="25" spans="1:31" x14ac:dyDescent="0.2">
      <c r="A25" t="s">
        <v>96</v>
      </c>
      <c r="B25" s="22">
        <v>1</v>
      </c>
      <c r="C25" t="s">
        <v>1279</v>
      </c>
      <c r="D25" s="22" t="s">
        <v>98</v>
      </c>
      <c r="E25" s="69">
        <v>39.897599999999997</v>
      </c>
      <c r="F25" s="69">
        <v>5.8127700000000004</v>
      </c>
      <c r="G25" s="69">
        <v>13.1647</v>
      </c>
      <c r="H25" s="69">
        <v>1.4123E-2</v>
      </c>
      <c r="I25" s="69">
        <v>11.740600000000001</v>
      </c>
      <c r="J25" s="69">
        <v>0.19551499999999999</v>
      </c>
      <c r="K25" s="69">
        <v>11.6845</v>
      </c>
      <c r="L25" s="69">
        <v>11.877800000000001</v>
      </c>
      <c r="M25" s="69">
        <v>2.7931900000000001</v>
      </c>
      <c r="N25" s="69">
        <v>0.98664700000000005</v>
      </c>
      <c r="O25" s="69">
        <v>1.0607999999999999E-2</v>
      </c>
      <c r="P25" s="69">
        <v>98.177999999999997</v>
      </c>
      <c r="R25" t="s">
        <v>1302</v>
      </c>
      <c r="T25" s="33">
        <v>66.881200000000007</v>
      </c>
      <c r="U25" s="69" t="s">
        <v>16</v>
      </c>
      <c r="V25" s="33">
        <v>18.171600000000002</v>
      </c>
      <c r="W25" s="69" t="s">
        <v>16</v>
      </c>
      <c r="X25" s="33">
        <v>1.402E-3</v>
      </c>
      <c r="Y25" s="33">
        <v>4.6860000000000001E-3</v>
      </c>
      <c r="Z25" s="33">
        <v>-2.7000000000000001E-3</v>
      </c>
      <c r="AA25" s="33">
        <v>5.9160000000000003E-3</v>
      </c>
      <c r="AB25" s="33">
        <v>1.4695400000000001</v>
      </c>
      <c r="AC25" s="33">
        <v>14.670999999999999</v>
      </c>
      <c r="AD25" s="33">
        <v>8.52E-4</v>
      </c>
      <c r="AE25" s="33">
        <v>101.19</v>
      </c>
    </row>
    <row r="26" spans="1:31" x14ac:dyDescent="0.2">
      <c r="A26" t="s">
        <v>96</v>
      </c>
      <c r="B26" s="22">
        <v>1</v>
      </c>
      <c r="C26" t="s">
        <v>1280</v>
      </c>
      <c r="D26" s="22" t="s">
        <v>355</v>
      </c>
      <c r="E26" s="69">
        <v>38.736499999999999</v>
      </c>
      <c r="F26" s="69">
        <v>5.86327</v>
      </c>
      <c r="G26" s="69">
        <v>12.549200000000001</v>
      </c>
      <c r="H26" s="69">
        <v>8.2470000000000009E-3</v>
      </c>
      <c r="I26" s="69">
        <v>11.1724</v>
      </c>
      <c r="J26" s="69">
        <v>0.17377100000000001</v>
      </c>
      <c r="K26" s="69">
        <v>11.7179</v>
      </c>
      <c r="L26" s="69">
        <v>11.8385</v>
      </c>
      <c r="M26" s="69">
        <v>2.6849099999999999</v>
      </c>
      <c r="N26" s="69">
        <v>1.0272300000000001</v>
      </c>
      <c r="O26" s="69">
        <v>5.1089999999999998E-3</v>
      </c>
      <c r="P26" s="69">
        <v>95.776899999999998</v>
      </c>
      <c r="R26" t="s">
        <v>1302</v>
      </c>
      <c r="T26" s="33">
        <v>66.2483</v>
      </c>
      <c r="U26" s="33">
        <v>-4.9699999999999996E-3</v>
      </c>
      <c r="V26" s="33">
        <v>17.791499999999999</v>
      </c>
      <c r="W26" s="33">
        <v>1.5674E-2</v>
      </c>
      <c r="X26" s="33">
        <v>2.2431E-2</v>
      </c>
      <c r="Y26" s="69" t="s">
        <v>16</v>
      </c>
      <c r="Z26" s="69" t="s">
        <v>16</v>
      </c>
      <c r="AA26" s="33">
        <v>3.4380000000000001E-3</v>
      </c>
      <c r="AB26" s="33">
        <v>1.5690900000000001</v>
      </c>
      <c r="AC26" s="33">
        <v>14.7075</v>
      </c>
      <c r="AD26" s="33">
        <v>-1.25E-3</v>
      </c>
      <c r="AE26" s="33">
        <v>100.334</v>
      </c>
    </row>
    <row r="27" spans="1:31" x14ac:dyDescent="0.2">
      <c r="A27" t="s">
        <v>96</v>
      </c>
      <c r="B27" s="22">
        <v>1</v>
      </c>
      <c r="C27" t="s">
        <v>1281</v>
      </c>
      <c r="D27" s="22" t="s">
        <v>98</v>
      </c>
      <c r="E27" s="69">
        <v>38.854199999999999</v>
      </c>
      <c r="F27" s="69">
        <v>5.5503099999999996</v>
      </c>
      <c r="G27" s="69">
        <v>12.604100000000001</v>
      </c>
      <c r="H27" s="69">
        <v>1.3140000000000001E-3</v>
      </c>
      <c r="I27" s="69">
        <v>12.0114</v>
      </c>
      <c r="J27" s="69">
        <v>0.207847</v>
      </c>
      <c r="K27" s="69">
        <v>11.188499999999999</v>
      </c>
      <c r="L27" s="69">
        <v>11.774900000000001</v>
      </c>
      <c r="M27" s="69">
        <v>2.79711</v>
      </c>
      <c r="N27" s="69">
        <v>1.01326</v>
      </c>
      <c r="O27" s="69">
        <v>2.1402000000000001E-2</v>
      </c>
      <c r="P27" s="69">
        <v>96.0244</v>
      </c>
      <c r="R27" t="s">
        <v>1302</v>
      </c>
      <c r="T27" s="33">
        <v>66.349500000000006</v>
      </c>
      <c r="U27" s="33">
        <v>-8.8000000000000003E-4</v>
      </c>
      <c r="V27" s="33">
        <v>17.778300000000002</v>
      </c>
      <c r="W27" s="33">
        <v>1.0538E-2</v>
      </c>
      <c r="X27" s="33">
        <v>7.3590000000000001E-3</v>
      </c>
      <c r="Y27" s="33">
        <v>3.4069999999999999E-3</v>
      </c>
      <c r="Z27" s="33">
        <v>-2.2399999999999998E-3</v>
      </c>
      <c r="AA27" s="33">
        <v>3.7450000000000001E-3</v>
      </c>
      <c r="AB27" s="33">
        <v>1.4807399999999999</v>
      </c>
      <c r="AC27" s="33">
        <v>14.7714</v>
      </c>
      <c r="AD27" s="33">
        <v>-9.5700000000000004E-3</v>
      </c>
      <c r="AE27" s="33">
        <v>100.392</v>
      </c>
    </row>
    <row r="28" spans="1:31" x14ac:dyDescent="0.2">
      <c r="A28" t="s">
        <v>96</v>
      </c>
      <c r="B28" s="22">
        <v>1</v>
      </c>
      <c r="C28" t="s">
        <v>1282</v>
      </c>
      <c r="D28" s="22" t="s">
        <v>355</v>
      </c>
      <c r="E28" s="69">
        <v>38.737200000000001</v>
      </c>
      <c r="F28" s="69">
        <v>5.6700999999999997</v>
      </c>
      <c r="G28" s="69">
        <v>12.3796</v>
      </c>
      <c r="H28" s="69">
        <v>2.5902999999999999E-2</v>
      </c>
      <c r="I28" s="69">
        <v>11.9732</v>
      </c>
      <c r="J28" s="69">
        <v>0.19112399999999999</v>
      </c>
      <c r="K28" s="69">
        <v>11.0342</v>
      </c>
      <c r="L28" s="69">
        <v>11.7989</v>
      </c>
      <c r="M28" s="69">
        <v>2.73543</v>
      </c>
      <c r="N28" s="69">
        <v>1.0084200000000001</v>
      </c>
      <c r="O28" s="69">
        <v>9.0089999999999996E-3</v>
      </c>
      <c r="P28" s="69">
        <v>95.563100000000006</v>
      </c>
      <c r="R28" t="s">
        <v>1302</v>
      </c>
      <c r="T28" s="33">
        <v>66.593400000000003</v>
      </c>
      <c r="U28" s="69" t="s">
        <v>16</v>
      </c>
      <c r="V28" s="33">
        <v>17.701599999999999</v>
      </c>
      <c r="W28" s="69" t="s">
        <v>16</v>
      </c>
      <c r="X28" s="33">
        <v>3.8530000000000001E-3</v>
      </c>
      <c r="Y28" s="33">
        <v>-4.6800000000000001E-3</v>
      </c>
      <c r="Z28" s="69" t="s">
        <v>16</v>
      </c>
      <c r="AA28" s="33">
        <v>5.228E-3</v>
      </c>
      <c r="AB28" s="33">
        <v>1.41351</v>
      </c>
      <c r="AC28" s="33">
        <v>14.7064</v>
      </c>
      <c r="AD28" s="33">
        <v>1.5809999999999999E-3</v>
      </c>
      <c r="AE28" s="33">
        <v>100.395</v>
      </c>
    </row>
    <row r="29" spans="1:31" x14ac:dyDescent="0.2">
      <c r="B29" s="22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x14ac:dyDescent="0.2">
      <c r="A30" t="s">
        <v>110</v>
      </c>
      <c r="B30" s="22">
        <v>3</v>
      </c>
      <c r="C30" t="s">
        <v>1283</v>
      </c>
      <c r="D30" s="22" t="s">
        <v>98</v>
      </c>
      <c r="E30" s="69">
        <v>41.098500000000001</v>
      </c>
      <c r="F30" s="69">
        <v>6.0850999999999997</v>
      </c>
      <c r="G30" s="69">
        <v>13.5098</v>
      </c>
      <c r="H30" s="69">
        <v>2.5703E-2</v>
      </c>
      <c r="I30" s="69">
        <v>9.6113800000000005</v>
      </c>
      <c r="J30" s="69">
        <v>0.111072</v>
      </c>
      <c r="K30" s="69">
        <v>13.4056</v>
      </c>
      <c r="L30" s="69">
        <v>12.0816</v>
      </c>
      <c r="M30" s="69">
        <v>2.7063700000000002</v>
      </c>
      <c r="N30" s="69">
        <v>0.95170600000000005</v>
      </c>
      <c r="O30" s="69">
        <v>1.2605E-2</v>
      </c>
      <c r="P30" s="69">
        <v>99.599400000000003</v>
      </c>
      <c r="R30" t="s">
        <v>611</v>
      </c>
      <c r="T30" s="33">
        <v>40.194299999999998</v>
      </c>
      <c r="U30" s="33">
        <v>4.75847</v>
      </c>
      <c r="V30" s="33">
        <v>13.462899999999999</v>
      </c>
      <c r="W30" s="69" t="s">
        <v>16</v>
      </c>
      <c r="X30" s="33">
        <v>10.244300000000001</v>
      </c>
      <c r="Y30" s="33">
        <v>0.100034</v>
      </c>
      <c r="Z30" s="33">
        <v>12.2803</v>
      </c>
      <c r="AA30" s="33">
        <v>10.191700000000001</v>
      </c>
      <c r="AB30" s="33">
        <v>2.7671999999999999</v>
      </c>
      <c r="AC30" s="33">
        <v>2.0939299999999998</v>
      </c>
      <c r="AD30" s="33">
        <v>2.1873E-2</v>
      </c>
      <c r="AE30" s="33">
        <v>96.107399999999998</v>
      </c>
    </row>
    <row r="31" spans="1:31" x14ac:dyDescent="0.2">
      <c r="A31" t="s">
        <v>110</v>
      </c>
      <c r="B31" s="22">
        <v>3</v>
      </c>
      <c r="C31" t="s">
        <v>1284</v>
      </c>
      <c r="D31" s="22" t="s">
        <v>355</v>
      </c>
      <c r="E31" s="69">
        <v>40.084600000000002</v>
      </c>
      <c r="F31" s="69">
        <v>5.8712099999999996</v>
      </c>
      <c r="G31" s="69">
        <v>12.571</v>
      </c>
      <c r="H31" s="69">
        <v>3.9446000000000002E-2</v>
      </c>
      <c r="I31" s="69">
        <v>9.8262099999999997</v>
      </c>
      <c r="J31" s="69">
        <v>0.126056</v>
      </c>
      <c r="K31" s="69">
        <v>13.0467</v>
      </c>
      <c r="L31" s="69">
        <v>11.9495</v>
      </c>
      <c r="M31" s="69">
        <v>2.6540499999999998</v>
      </c>
      <c r="N31" s="69">
        <v>0.97638800000000003</v>
      </c>
      <c r="O31" s="69">
        <v>1.2454E-2</v>
      </c>
      <c r="P31" s="69">
        <v>97.157499999999999</v>
      </c>
      <c r="R31" t="s">
        <v>611</v>
      </c>
      <c r="T31" s="33">
        <v>39.922800000000002</v>
      </c>
      <c r="U31" s="33">
        <v>4.8240100000000004</v>
      </c>
      <c r="V31" s="33">
        <v>13.275700000000001</v>
      </c>
      <c r="W31" s="33">
        <v>2.0302000000000001E-2</v>
      </c>
      <c r="X31" s="33">
        <v>10.4765</v>
      </c>
      <c r="Y31" s="33">
        <v>6.4715999999999996E-2</v>
      </c>
      <c r="Z31" s="33">
        <v>12.353</v>
      </c>
      <c r="AA31" s="33">
        <v>10.125400000000001</v>
      </c>
      <c r="AB31" s="33">
        <v>2.6997599999999999</v>
      </c>
      <c r="AC31" s="33">
        <v>2.1052900000000001</v>
      </c>
      <c r="AD31" s="33">
        <v>1.0789E-2</v>
      </c>
      <c r="AE31" s="33">
        <v>95.878100000000003</v>
      </c>
    </row>
    <row r="32" spans="1:31" x14ac:dyDescent="0.2">
      <c r="A32" t="s">
        <v>110</v>
      </c>
      <c r="B32" s="22">
        <v>3</v>
      </c>
      <c r="C32" t="s">
        <v>1285</v>
      </c>
      <c r="D32" s="22" t="s">
        <v>98</v>
      </c>
      <c r="E32" s="69">
        <v>39.429499999999997</v>
      </c>
      <c r="F32" s="69">
        <v>5.7547499999999996</v>
      </c>
      <c r="G32" s="69">
        <v>12.686999999999999</v>
      </c>
      <c r="H32" s="69">
        <v>3.1799999999999998E-4</v>
      </c>
      <c r="I32" s="69">
        <v>9.8561099999999993</v>
      </c>
      <c r="J32" s="69">
        <v>8.9951000000000003E-2</v>
      </c>
      <c r="K32" s="69">
        <v>12.934100000000001</v>
      </c>
      <c r="L32" s="69">
        <v>12.005800000000001</v>
      </c>
      <c r="M32" s="69">
        <v>2.5813899999999999</v>
      </c>
      <c r="N32" s="69">
        <v>1.1416599999999999</v>
      </c>
      <c r="O32" s="69">
        <v>1.354E-2</v>
      </c>
      <c r="P32" s="69">
        <v>96.494100000000003</v>
      </c>
      <c r="R32" t="s">
        <v>611</v>
      </c>
      <c r="T32" s="33">
        <v>39.565399999999997</v>
      </c>
      <c r="U32" s="33">
        <v>4.7796000000000003</v>
      </c>
      <c r="V32" s="33">
        <v>13.1052</v>
      </c>
      <c r="W32" s="69" t="s">
        <v>16</v>
      </c>
      <c r="X32" s="33">
        <v>10.408200000000001</v>
      </c>
      <c r="Y32" s="33">
        <v>7.8579999999999997E-2</v>
      </c>
      <c r="Z32" s="33">
        <v>12.337999999999999</v>
      </c>
      <c r="AA32" s="33">
        <v>10.1082</v>
      </c>
      <c r="AB32" s="33">
        <v>2.66106</v>
      </c>
      <c r="AC32" s="33">
        <v>2.0944099999999999</v>
      </c>
      <c r="AD32" s="33">
        <v>2.3449000000000001E-2</v>
      </c>
      <c r="AE32" s="33">
        <v>95.156999999999996</v>
      </c>
    </row>
    <row r="33" spans="1:31" x14ac:dyDescent="0.2">
      <c r="A33" t="s">
        <v>110</v>
      </c>
      <c r="B33" s="22">
        <v>3</v>
      </c>
      <c r="C33" t="s">
        <v>1286</v>
      </c>
      <c r="D33" s="22" t="s">
        <v>98</v>
      </c>
      <c r="E33" s="69">
        <v>39.148600000000002</v>
      </c>
      <c r="F33" s="69">
        <v>5.8554500000000003</v>
      </c>
      <c r="G33" s="69">
        <v>12.833</v>
      </c>
      <c r="H33" s="69">
        <v>-1.48E-3</v>
      </c>
      <c r="I33" s="69">
        <v>9.9751499999999993</v>
      </c>
      <c r="J33" s="69">
        <v>0.103922</v>
      </c>
      <c r="K33" s="69">
        <v>12.7476</v>
      </c>
      <c r="L33" s="69">
        <v>12.0266</v>
      </c>
      <c r="M33" s="69">
        <v>2.5551400000000002</v>
      </c>
      <c r="N33" s="69">
        <v>1.1443000000000001</v>
      </c>
      <c r="O33" s="69">
        <v>1.0699999999999999E-2</v>
      </c>
      <c r="P33" s="69">
        <v>96.399000000000001</v>
      </c>
      <c r="R33" t="s">
        <v>611</v>
      </c>
      <c r="T33" s="33">
        <v>39.868200000000002</v>
      </c>
      <c r="U33" s="33">
        <v>4.8004899999999999</v>
      </c>
      <c r="V33" s="33">
        <v>13.297000000000001</v>
      </c>
      <c r="W33" s="69" t="s">
        <v>16</v>
      </c>
      <c r="X33" s="33">
        <v>10.2987</v>
      </c>
      <c r="Y33" s="33">
        <v>9.8377000000000006E-2</v>
      </c>
      <c r="Z33" s="33">
        <v>12.3522</v>
      </c>
      <c r="AA33" s="33">
        <v>10.1745</v>
      </c>
      <c r="AB33" s="33">
        <v>2.67503</v>
      </c>
      <c r="AC33" s="33">
        <v>2.0724300000000002</v>
      </c>
      <c r="AD33" s="33">
        <v>2.5273E-2</v>
      </c>
      <c r="AE33" s="33">
        <v>95.647300000000001</v>
      </c>
    </row>
    <row r="34" spans="1:31" x14ac:dyDescent="0.2">
      <c r="A34" t="s">
        <v>110</v>
      </c>
      <c r="B34" s="22">
        <v>3</v>
      </c>
      <c r="C34" t="s">
        <v>1287</v>
      </c>
      <c r="D34" s="22" t="s">
        <v>98</v>
      </c>
      <c r="E34" s="69">
        <v>39.867800000000003</v>
      </c>
      <c r="F34" s="69">
        <v>5.8357599999999996</v>
      </c>
      <c r="G34" s="69">
        <v>12.8881</v>
      </c>
      <c r="H34" s="69" t="s">
        <v>16</v>
      </c>
      <c r="I34" s="69">
        <v>10.053800000000001</v>
      </c>
      <c r="J34" s="69">
        <v>9.8029000000000005E-2</v>
      </c>
      <c r="K34" s="69">
        <v>13.0534</v>
      </c>
      <c r="L34" s="69">
        <v>12.0268</v>
      </c>
      <c r="M34" s="69">
        <v>2.4830199999999998</v>
      </c>
      <c r="N34" s="69">
        <v>1.1439900000000001</v>
      </c>
      <c r="O34" s="69">
        <v>5.1079999999999997E-3</v>
      </c>
      <c r="P34" s="69">
        <v>97.447800000000001</v>
      </c>
      <c r="R34" t="s">
        <v>611</v>
      </c>
      <c r="T34" s="33">
        <v>40.021700000000003</v>
      </c>
      <c r="U34" s="33">
        <v>4.8501599999999998</v>
      </c>
      <c r="V34" s="33">
        <v>13.476900000000001</v>
      </c>
      <c r="W34" s="33">
        <v>1.5999999999999999E-5</v>
      </c>
      <c r="X34" s="33">
        <v>10.1877</v>
      </c>
      <c r="Y34" s="33">
        <v>7.8919000000000003E-2</v>
      </c>
      <c r="Z34" s="33">
        <v>12.4198</v>
      </c>
      <c r="AA34" s="33">
        <v>10.0817</v>
      </c>
      <c r="AB34" s="33">
        <v>2.7222300000000001</v>
      </c>
      <c r="AC34" s="33">
        <v>2.0814599999999999</v>
      </c>
      <c r="AD34" s="33">
        <v>1.5942999999999999E-2</v>
      </c>
      <c r="AE34" s="33">
        <v>95.936499999999995</v>
      </c>
    </row>
    <row r="35" spans="1:31" x14ac:dyDescent="0.2">
      <c r="A35" t="s">
        <v>110</v>
      </c>
      <c r="B35" s="22">
        <v>3</v>
      </c>
      <c r="C35" t="s">
        <v>1288</v>
      </c>
      <c r="D35" s="22" t="s">
        <v>98</v>
      </c>
      <c r="E35" s="69">
        <v>39.869500000000002</v>
      </c>
      <c r="F35" s="69">
        <v>5.0906599999999997</v>
      </c>
      <c r="G35" s="69">
        <v>11.867800000000001</v>
      </c>
      <c r="H35" s="69">
        <v>0.18121399999999999</v>
      </c>
      <c r="I35" s="69">
        <v>9.4463899999999992</v>
      </c>
      <c r="J35" s="69">
        <v>0.122128</v>
      </c>
      <c r="K35" s="69">
        <v>13.4754</v>
      </c>
      <c r="L35" s="69">
        <v>12.0299</v>
      </c>
      <c r="M35" s="69">
        <v>2.49966</v>
      </c>
      <c r="N35" s="69">
        <v>1.3259300000000001</v>
      </c>
      <c r="O35" s="69">
        <v>1.8917E-2</v>
      </c>
      <c r="P35" s="69">
        <v>95.927499999999995</v>
      </c>
      <c r="R35" t="s">
        <v>611</v>
      </c>
      <c r="T35" s="33">
        <v>40.546700000000001</v>
      </c>
      <c r="U35" s="33">
        <v>4.8124500000000001</v>
      </c>
      <c r="V35" s="33">
        <v>13.338900000000001</v>
      </c>
      <c r="W35" s="33">
        <v>-2.5300000000000001E-3</v>
      </c>
      <c r="X35" s="33">
        <v>10.322699999999999</v>
      </c>
      <c r="Y35" s="33">
        <v>7.3426000000000005E-2</v>
      </c>
      <c r="Z35" s="33">
        <v>12.514900000000001</v>
      </c>
      <c r="AA35" s="33">
        <v>10.137499999999999</v>
      </c>
      <c r="AB35" s="33">
        <v>2.63951</v>
      </c>
      <c r="AC35" s="33">
        <v>2.0517500000000002</v>
      </c>
      <c r="AD35" s="33">
        <v>2.6152000000000002E-2</v>
      </c>
      <c r="AE35" s="33">
        <v>96.461600000000004</v>
      </c>
    </row>
    <row r="36" spans="1:31" x14ac:dyDescent="0.2">
      <c r="A36" t="s">
        <v>110</v>
      </c>
      <c r="B36" s="22">
        <v>3</v>
      </c>
      <c r="C36" t="s">
        <v>1289</v>
      </c>
      <c r="D36" s="22" t="s">
        <v>98</v>
      </c>
      <c r="E36" s="69">
        <v>40.488300000000002</v>
      </c>
      <c r="F36" s="69">
        <v>5.4599299999999999</v>
      </c>
      <c r="G36" s="69">
        <v>12.555300000000001</v>
      </c>
      <c r="H36" s="69">
        <v>8.3005999999999996E-2</v>
      </c>
      <c r="I36" s="69">
        <v>9.7462999999999997</v>
      </c>
      <c r="J36" s="69">
        <v>0.117464</v>
      </c>
      <c r="K36" s="69">
        <v>13.1228</v>
      </c>
      <c r="L36" s="69">
        <v>12.030099999999999</v>
      </c>
      <c r="M36" s="69">
        <v>2.7922600000000002</v>
      </c>
      <c r="N36" s="69">
        <v>0.89859</v>
      </c>
      <c r="O36" s="69">
        <v>2.4257999999999998E-2</v>
      </c>
      <c r="P36" s="69">
        <v>97.318399999999997</v>
      </c>
      <c r="R36" t="s">
        <v>611</v>
      </c>
      <c r="T36" s="33">
        <v>40.522100000000002</v>
      </c>
      <c r="U36" s="33">
        <v>4.7987700000000002</v>
      </c>
      <c r="V36" s="33">
        <v>13.492900000000001</v>
      </c>
      <c r="W36" s="69" t="s">
        <v>16</v>
      </c>
      <c r="X36" s="33">
        <v>10.347</v>
      </c>
      <c r="Y36" s="33">
        <v>8.1808000000000006E-2</v>
      </c>
      <c r="Z36" s="33">
        <v>12.521800000000001</v>
      </c>
      <c r="AA36" s="33">
        <v>10.1282</v>
      </c>
      <c r="AB36" s="33">
        <v>2.7706200000000001</v>
      </c>
      <c r="AC36" s="33">
        <v>2.0465900000000001</v>
      </c>
      <c r="AD36" s="33">
        <v>2.171E-2</v>
      </c>
      <c r="AE36" s="33">
        <v>96.719800000000006</v>
      </c>
    </row>
    <row r="37" spans="1:31" x14ac:dyDescent="0.2">
      <c r="A37" t="s">
        <v>110</v>
      </c>
      <c r="B37" s="22">
        <v>3</v>
      </c>
      <c r="C37" t="s">
        <v>1290</v>
      </c>
      <c r="D37" s="22" t="s">
        <v>98</v>
      </c>
      <c r="E37" s="69">
        <v>38.749200000000002</v>
      </c>
      <c r="F37" s="69">
        <v>6.3187300000000004</v>
      </c>
      <c r="G37" s="69">
        <v>12.769</v>
      </c>
      <c r="H37" s="69">
        <v>3.9410000000000001E-2</v>
      </c>
      <c r="I37" s="69">
        <v>9.4136600000000001</v>
      </c>
      <c r="J37" s="69">
        <v>9.8547999999999997E-2</v>
      </c>
      <c r="K37" s="69">
        <v>12.8323</v>
      </c>
      <c r="L37" s="69">
        <v>12.1577</v>
      </c>
      <c r="M37" s="69">
        <v>2.5280200000000002</v>
      </c>
      <c r="N37" s="69">
        <v>0.98700600000000005</v>
      </c>
      <c r="O37" s="69">
        <v>1.6573000000000001E-2</v>
      </c>
      <c r="P37" s="69">
        <v>95.9101</v>
      </c>
      <c r="R37" t="s">
        <v>611</v>
      </c>
      <c r="T37" s="33">
        <v>39.999499999999998</v>
      </c>
      <c r="U37" s="33">
        <v>4.8229600000000001</v>
      </c>
      <c r="V37" s="33">
        <v>13.3819</v>
      </c>
      <c r="W37" s="33">
        <v>-1.23E-3</v>
      </c>
      <c r="X37" s="33">
        <v>10.3133</v>
      </c>
      <c r="Y37" s="33">
        <v>9.1023999999999994E-2</v>
      </c>
      <c r="Z37" s="33">
        <v>12.4986</v>
      </c>
      <c r="AA37" s="33">
        <v>10.093999999999999</v>
      </c>
      <c r="AB37" s="33">
        <v>2.6998500000000001</v>
      </c>
      <c r="AC37" s="33">
        <v>2.0388600000000001</v>
      </c>
      <c r="AD37" s="33">
        <v>1.9029000000000001E-2</v>
      </c>
      <c r="AE37" s="33">
        <v>95.957700000000003</v>
      </c>
    </row>
    <row r="38" spans="1:31" x14ac:dyDescent="0.2">
      <c r="A38" t="s">
        <v>110</v>
      </c>
      <c r="B38" s="22">
        <v>3</v>
      </c>
      <c r="C38" t="s">
        <v>1291</v>
      </c>
      <c r="D38" s="22" t="s">
        <v>98</v>
      </c>
      <c r="E38" s="69">
        <v>39.585999999999999</v>
      </c>
      <c r="F38" s="69">
        <v>6.2249600000000003</v>
      </c>
      <c r="G38" s="69">
        <v>12.864100000000001</v>
      </c>
      <c r="H38" s="69">
        <v>3.4977000000000001E-2</v>
      </c>
      <c r="I38" s="69">
        <v>9.6532400000000003</v>
      </c>
      <c r="J38" s="69">
        <v>0.109082</v>
      </c>
      <c r="K38" s="69">
        <v>12.9649</v>
      </c>
      <c r="L38" s="69">
        <v>12.1043</v>
      </c>
      <c r="M38" s="69">
        <v>2.6230199999999999</v>
      </c>
      <c r="N38" s="69">
        <v>0.99744500000000003</v>
      </c>
      <c r="O38" s="69">
        <v>9.8499999999999998E-4</v>
      </c>
      <c r="P38" s="69">
        <v>97.162999999999997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x14ac:dyDescent="0.2">
      <c r="A39" t="s">
        <v>110</v>
      </c>
      <c r="B39" s="22">
        <v>3</v>
      </c>
      <c r="C39" t="s">
        <v>1292</v>
      </c>
      <c r="D39" s="22" t="s">
        <v>98</v>
      </c>
      <c r="E39" s="69">
        <v>39.489899999999999</v>
      </c>
      <c r="F39" s="69">
        <v>6.2504099999999996</v>
      </c>
      <c r="G39" s="69">
        <v>12.591900000000001</v>
      </c>
      <c r="H39" s="69">
        <v>2.7674000000000001E-2</v>
      </c>
      <c r="I39" s="69">
        <v>9.4248999999999992</v>
      </c>
      <c r="J39" s="69">
        <v>0.102393</v>
      </c>
      <c r="K39" s="69">
        <v>13.0989</v>
      </c>
      <c r="L39" s="69">
        <v>12.139699999999999</v>
      </c>
      <c r="M39" s="69">
        <v>2.7137799999999999</v>
      </c>
      <c r="N39" s="69">
        <v>0.94834700000000005</v>
      </c>
      <c r="O39" s="69">
        <v>4.5430000000000002E-3</v>
      </c>
      <c r="P39" s="69">
        <v>96.792299999999997</v>
      </c>
      <c r="R39" t="s">
        <v>1299</v>
      </c>
      <c r="T39" s="33">
        <v>51.647399999999998</v>
      </c>
      <c r="U39" s="33">
        <v>1.84144</v>
      </c>
      <c r="V39" s="33">
        <v>13.541399999999999</v>
      </c>
      <c r="W39" s="33">
        <v>8.6060000000000008E-3</v>
      </c>
      <c r="X39" s="33">
        <v>11.2791</v>
      </c>
      <c r="Y39" s="33">
        <v>0.203375</v>
      </c>
      <c r="Z39" s="33">
        <v>6.8774600000000001</v>
      </c>
      <c r="AA39" s="33">
        <v>10.9704</v>
      </c>
      <c r="AB39" s="33">
        <v>2.7059899999999999</v>
      </c>
      <c r="AC39" s="33">
        <v>0.19985</v>
      </c>
      <c r="AD39" s="33">
        <v>1.9554999999999999E-2</v>
      </c>
      <c r="AE39" s="33">
        <v>99.294600000000003</v>
      </c>
    </row>
    <row r="40" spans="1:31" x14ac:dyDescent="0.2">
      <c r="A40" t="s">
        <v>110</v>
      </c>
      <c r="B40" s="22">
        <v>3</v>
      </c>
      <c r="C40" t="s">
        <v>1293</v>
      </c>
      <c r="D40" s="22" t="s">
        <v>98</v>
      </c>
      <c r="E40" s="69">
        <v>39.483400000000003</v>
      </c>
      <c r="F40" s="69">
        <v>5.8879900000000003</v>
      </c>
      <c r="G40" s="69">
        <v>12.334300000000001</v>
      </c>
      <c r="H40" s="69">
        <v>2.3762999999999999E-2</v>
      </c>
      <c r="I40" s="69">
        <v>9.8357100000000006</v>
      </c>
      <c r="J40" s="69">
        <v>0.116622</v>
      </c>
      <c r="K40" s="69">
        <v>12.6593</v>
      </c>
      <c r="L40" s="69">
        <v>11.920299999999999</v>
      </c>
      <c r="M40" s="69">
        <v>2.6191399999999998</v>
      </c>
      <c r="N40" s="69">
        <v>1.02068</v>
      </c>
      <c r="O40" s="69">
        <v>2.0050999999999999E-2</v>
      </c>
      <c r="P40" s="69">
        <v>95.921099999999996</v>
      </c>
      <c r="R40" t="s">
        <v>1299</v>
      </c>
      <c r="T40" s="33">
        <v>51.561500000000002</v>
      </c>
      <c r="U40" s="33">
        <v>1.83297</v>
      </c>
      <c r="V40" s="33">
        <v>13.479699999999999</v>
      </c>
      <c r="W40" s="33">
        <v>1.0404E-2</v>
      </c>
      <c r="X40" s="33">
        <v>11.3752</v>
      </c>
      <c r="Y40" s="33">
        <v>0.197409</v>
      </c>
      <c r="Z40" s="33">
        <v>6.8707099999999999</v>
      </c>
      <c r="AA40" s="33">
        <v>11.0007</v>
      </c>
      <c r="AB40" s="33">
        <v>2.7834699999999999</v>
      </c>
      <c r="AC40" s="33">
        <v>0.20974899999999999</v>
      </c>
      <c r="AD40" s="33">
        <v>2.1989999999999999E-2</v>
      </c>
      <c r="AE40" s="33">
        <v>99.343800000000002</v>
      </c>
    </row>
    <row r="41" spans="1:31" x14ac:dyDescent="0.2">
      <c r="A41" t="s">
        <v>110</v>
      </c>
      <c r="B41" s="22">
        <v>3</v>
      </c>
      <c r="C41" t="s">
        <v>1294</v>
      </c>
      <c r="D41" s="22" t="s">
        <v>98</v>
      </c>
      <c r="E41" s="69">
        <v>39.3264</v>
      </c>
      <c r="F41" s="69">
        <v>5.9006400000000001</v>
      </c>
      <c r="G41" s="69">
        <v>12.3842</v>
      </c>
      <c r="H41" s="69" t="s">
        <v>16</v>
      </c>
      <c r="I41" s="69">
        <v>9.8155300000000008</v>
      </c>
      <c r="J41" s="69">
        <v>0.101032</v>
      </c>
      <c r="K41" s="69">
        <v>12.8756</v>
      </c>
      <c r="L41" s="69">
        <v>12.0083</v>
      </c>
      <c r="M41" s="69">
        <v>2.7219000000000002</v>
      </c>
      <c r="N41" s="69">
        <v>1.02033</v>
      </c>
      <c r="O41" s="69">
        <v>6.7759999999999999E-3</v>
      </c>
      <c r="P41" s="69">
        <v>96.152699999999996</v>
      </c>
      <c r="R41" t="s">
        <v>1299</v>
      </c>
      <c r="T41" s="33">
        <v>51.439700000000002</v>
      </c>
      <c r="U41" s="33">
        <v>1.83107</v>
      </c>
      <c r="V41" s="33">
        <v>13.471299999999999</v>
      </c>
      <c r="W41" s="33">
        <v>1.0643E-2</v>
      </c>
      <c r="X41" s="33">
        <v>11.2316</v>
      </c>
      <c r="Y41" s="33">
        <v>0.21008299999999999</v>
      </c>
      <c r="Z41" s="33">
        <v>6.8352599999999999</v>
      </c>
      <c r="AA41" s="33">
        <v>10.9724</v>
      </c>
      <c r="AB41" s="33">
        <v>2.7991600000000001</v>
      </c>
      <c r="AC41" s="33">
        <v>0.19928100000000001</v>
      </c>
      <c r="AD41" s="33">
        <v>1.787E-2</v>
      </c>
      <c r="AE41" s="33">
        <v>99.018299999999996</v>
      </c>
    </row>
    <row r="42" spans="1:31" x14ac:dyDescent="0.2">
      <c r="A42" t="s">
        <v>110</v>
      </c>
      <c r="B42" s="22">
        <v>3</v>
      </c>
      <c r="C42" t="s">
        <v>1295</v>
      </c>
      <c r="D42" s="22" t="s">
        <v>98</v>
      </c>
      <c r="E42" s="69">
        <v>39.760599999999997</v>
      </c>
      <c r="F42" s="69">
        <v>6.1024500000000002</v>
      </c>
      <c r="G42" s="69">
        <v>12.6477</v>
      </c>
      <c r="H42" s="69">
        <v>1.4827E-2</v>
      </c>
      <c r="I42" s="69">
        <v>9.5774000000000008</v>
      </c>
      <c r="J42" s="69">
        <v>0.11237</v>
      </c>
      <c r="K42" s="69">
        <v>12.9466</v>
      </c>
      <c r="L42" s="69">
        <v>12.1448</v>
      </c>
      <c r="M42" s="69">
        <v>2.6379199999999998</v>
      </c>
      <c r="N42" s="69">
        <v>0.97954300000000005</v>
      </c>
      <c r="O42" s="69">
        <v>1.4906000000000001E-2</v>
      </c>
      <c r="P42" s="69">
        <v>96.9392</v>
      </c>
      <c r="R42" t="s">
        <v>1299</v>
      </c>
      <c r="T42" s="33">
        <v>51.686300000000003</v>
      </c>
      <c r="U42" s="33">
        <v>1.86714</v>
      </c>
      <c r="V42" s="33">
        <v>13.494999999999999</v>
      </c>
      <c r="W42" s="33">
        <v>8.1949999999999992E-3</v>
      </c>
      <c r="X42" s="33">
        <v>11.3116</v>
      </c>
      <c r="Y42" s="33">
        <v>0.22347500000000001</v>
      </c>
      <c r="Z42" s="33">
        <v>6.9166999999999996</v>
      </c>
      <c r="AA42" s="33">
        <v>10.9727</v>
      </c>
      <c r="AB42" s="33">
        <v>2.8381599999999998</v>
      </c>
      <c r="AC42" s="33">
        <v>0.19566600000000001</v>
      </c>
      <c r="AD42" s="33">
        <v>2.0962999999999999E-2</v>
      </c>
      <c r="AE42" s="33">
        <v>99.535899999999998</v>
      </c>
    </row>
    <row r="43" spans="1:31" x14ac:dyDescent="0.2">
      <c r="A43" t="s">
        <v>110</v>
      </c>
      <c r="B43" s="22">
        <v>3</v>
      </c>
      <c r="C43" t="s">
        <v>1296</v>
      </c>
      <c r="D43" s="22" t="s">
        <v>98</v>
      </c>
      <c r="E43" s="69">
        <v>39.528399999999998</v>
      </c>
      <c r="F43" s="69">
        <v>6.1597099999999996</v>
      </c>
      <c r="G43" s="69">
        <v>12.746499999999999</v>
      </c>
      <c r="H43" s="69">
        <v>3.4894000000000001E-2</v>
      </c>
      <c r="I43" s="69">
        <v>9.4669799999999995</v>
      </c>
      <c r="J43" s="69">
        <v>0.12337099999999999</v>
      </c>
      <c r="K43" s="69">
        <v>13.036899999999999</v>
      </c>
      <c r="L43" s="69">
        <v>12.1381</v>
      </c>
      <c r="M43" s="69">
        <v>2.6881300000000001</v>
      </c>
      <c r="N43" s="69">
        <v>0.98073399999999999</v>
      </c>
      <c r="O43" s="69">
        <v>1.2330000000000001E-2</v>
      </c>
      <c r="P43" s="69">
        <v>96.9161</v>
      </c>
      <c r="R43" t="s">
        <v>1299</v>
      </c>
      <c r="T43" s="33">
        <v>51.892299999999999</v>
      </c>
      <c r="U43" s="33">
        <v>1.8599699999999999</v>
      </c>
      <c r="V43" s="33">
        <v>13.5268</v>
      </c>
      <c r="W43" s="33">
        <v>1.1707E-2</v>
      </c>
      <c r="X43" s="33">
        <v>11.215199999999999</v>
      </c>
      <c r="Y43" s="33">
        <v>0.198772</v>
      </c>
      <c r="Z43" s="33">
        <v>6.8792600000000004</v>
      </c>
      <c r="AA43" s="33">
        <v>10.9581</v>
      </c>
      <c r="AB43" s="33">
        <v>2.8540700000000001</v>
      </c>
      <c r="AC43" s="33">
        <v>0.19666900000000001</v>
      </c>
      <c r="AD43" s="33">
        <v>2.9347999999999999E-2</v>
      </c>
      <c r="AE43" s="33">
        <v>99.622100000000003</v>
      </c>
    </row>
    <row r="44" spans="1:31" x14ac:dyDescent="0.2">
      <c r="A44" t="s">
        <v>110</v>
      </c>
      <c r="B44" s="22">
        <v>3</v>
      </c>
      <c r="C44" t="s">
        <v>1297</v>
      </c>
      <c r="D44" s="22" t="s">
        <v>98</v>
      </c>
      <c r="E44" s="69">
        <v>39.084099999999999</v>
      </c>
      <c r="F44" s="69">
        <v>5.7902800000000001</v>
      </c>
      <c r="G44" s="69">
        <v>12.4041</v>
      </c>
      <c r="H44" s="69">
        <v>1.4666E-2</v>
      </c>
      <c r="I44" s="69">
        <v>9.6017700000000001</v>
      </c>
      <c r="J44" s="69">
        <v>0.10317900000000001</v>
      </c>
      <c r="K44" s="69">
        <v>13.0284</v>
      </c>
      <c r="L44" s="69">
        <v>12.0305</v>
      </c>
      <c r="M44" s="69">
        <v>2.6362299999999999</v>
      </c>
      <c r="N44" s="69">
        <v>1.1159600000000001</v>
      </c>
      <c r="O44" s="69">
        <v>5.5269999999999998E-3</v>
      </c>
      <c r="P44" s="69">
        <v>95.814700000000002</v>
      </c>
      <c r="R44" t="s">
        <v>1299</v>
      </c>
      <c r="T44" s="33">
        <v>51.7498</v>
      </c>
      <c r="U44" s="33">
        <v>1.8247199999999999</v>
      </c>
      <c r="V44" s="33">
        <v>13.5093</v>
      </c>
      <c r="W44" s="33">
        <v>7.9480000000000002E-3</v>
      </c>
      <c r="X44" s="33">
        <v>11.1995</v>
      </c>
      <c r="Y44" s="33">
        <v>0.19297</v>
      </c>
      <c r="Z44" s="33">
        <v>6.9403300000000003</v>
      </c>
      <c r="AA44" s="33">
        <v>10.9893</v>
      </c>
      <c r="AB44" s="33">
        <v>2.8345799999999999</v>
      </c>
      <c r="AC44" s="33">
        <v>0.19556899999999999</v>
      </c>
      <c r="AD44" s="33">
        <v>3.3683999999999999E-2</v>
      </c>
      <c r="AE44" s="33">
        <v>99.477599999999995</v>
      </c>
    </row>
    <row r="45" spans="1:31" x14ac:dyDescent="0.2">
      <c r="A45" t="s">
        <v>110</v>
      </c>
      <c r="B45" s="22">
        <v>3</v>
      </c>
      <c r="C45" t="s">
        <v>1298</v>
      </c>
      <c r="D45" s="22" t="s">
        <v>98</v>
      </c>
      <c r="E45" s="69">
        <v>38.8386</v>
      </c>
      <c r="F45" s="69">
        <v>5.8646200000000004</v>
      </c>
      <c r="G45" s="69">
        <v>12.378500000000001</v>
      </c>
      <c r="H45" s="69">
        <v>1.0923E-2</v>
      </c>
      <c r="I45" s="69">
        <v>9.7613699999999994</v>
      </c>
      <c r="J45" s="69">
        <v>0.102349</v>
      </c>
      <c r="K45" s="69">
        <v>12.9445</v>
      </c>
      <c r="L45" s="69">
        <v>12.005699999999999</v>
      </c>
      <c r="M45" s="69">
        <v>2.5763699999999998</v>
      </c>
      <c r="N45" s="69">
        <v>1.11005</v>
      </c>
      <c r="O45" s="69">
        <v>1.8619E-2</v>
      </c>
      <c r="P45" s="69">
        <v>95.611599999999996</v>
      </c>
      <c r="R45" t="s">
        <v>1299</v>
      </c>
      <c r="T45" s="33">
        <v>51.273699999999998</v>
      </c>
      <c r="U45" s="33">
        <v>1.8325899999999999</v>
      </c>
      <c r="V45" s="33">
        <v>13.315799999999999</v>
      </c>
      <c r="W45" s="69" t="s">
        <v>16</v>
      </c>
      <c r="X45" s="33">
        <v>11.259399999999999</v>
      </c>
      <c r="Y45" s="33">
        <v>0.19042000000000001</v>
      </c>
      <c r="Z45" s="33">
        <v>6.8934600000000001</v>
      </c>
      <c r="AA45" s="33">
        <v>10.918200000000001</v>
      </c>
      <c r="AB45" s="33">
        <v>2.7362700000000002</v>
      </c>
      <c r="AC45" s="33">
        <v>0.19975699999999999</v>
      </c>
      <c r="AD45" s="33">
        <v>3.3621999999999999E-2</v>
      </c>
      <c r="AE45" s="33">
        <v>98.642799999999994</v>
      </c>
    </row>
    <row r="46" spans="1:31" x14ac:dyDescent="0.2">
      <c r="D46" s="25"/>
      <c r="E46" s="25"/>
      <c r="G46" s="3"/>
      <c r="H46" s="3"/>
      <c r="I46" s="3"/>
      <c r="J46" s="3"/>
      <c r="K46" s="3"/>
      <c r="L46" s="3"/>
      <c r="M46" s="3"/>
      <c r="N46" s="3"/>
      <c r="O46" s="3"/>
      <c r="P46" s="3"/>
      <c r="R46" t="s">
        <v>1299</v>
      </c>
      <c r="T46" s="33">
        <v>52.532899999999998</v>
      </c>
      <c r="U46" s="33">
        <v>1.8166</v>
      </c>
      <c r="V46" s="33">
        <v>13.9864</v>
      </c>
      <c r="W46" s="33">
        <v>5.5890000000000002E-3</v>
      </c>
      <c r="X46" s="33">
        <v>11.199400000000001</v>
      </c>
      <c r="Y46" s="33">
        <v>0.182972</v>
      </c>
      <c r="Z46" s="33">
        <v>6.9016000000000002</v>
      </c>
      <c r="AA46" s="33">
        <v>10.987399999999999</v>
      </c>
      <c r="AB46" s="33">
        <v>2.8425600000000002</v>
      </c>
      <c r="AC46" s="33">
        <v>0.1986</v>
      </c>
      <c r="AD46" s="33">
        <v>2.4830999999999999E-2</v>
      </c>
      <c r="AE46" s="33">
        <v>100.679</v>
      </c>
    </row>
    <row r="47" spans="1:31" x14ac:dyDescent="0.2">
      <c r="D47" s="25"/>
      <c r="E47" s="25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31" x14ac:dyDescent="0.2">
      <c r="D48" s="25"/>
      <c r="E48" s="25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4:16" x14ac:dyDescent="0.2">
      <c r="D49" s="25"/>
      <c r="E49" s="25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4:16" x14ac:dyDescent="0.2">
      <c r="D50" s="25"/>
      <c r="E50" s="25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4:16" x14ac:dyDescent="0.2">
      <c r="D51" s="25"/>
      <c r="E51" s="25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4:16" x14ac:dyDescent="0.2">
      <c r="D52" s="25"/>
      <c r="E52" s="25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4:16" x14ac:dyDescent="0.2">
      <c r="D53" s="25"/>
      <c r="E53" s="25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4:16" x14ac:dyDescent="0.2">
      <c r="D54" s="25"/>
      <c r="E54" s="25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4:16" x14ac:dyDescent="0.2">
      <c r="D55" s="25"/>
      <c r="E55" s="25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4:16" x14ac:dyDescent="0.2">
      <c r="D56" s="25"/>
      <c r="E56" s="25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4:16" x14ac:dyDescent="0.2">
      <c r="D57" s="25"/>
      <c r="E57" s="25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4:16" x14ac:dyDescent="0.2">
      <c r="D58" s="25"/>
      <c r="E58" s="25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4:16" x14ac:dyDescent="0.2">
      <c r="D59" s="25"/>
      <c r="E59" s="25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4:16" x14ac:dyDescent="0.2">
      <c r="D60" s="25"/>
      <c r="E60" s="25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4:16" x14ac:dyDescent="0.2">
      <c r="D61" s="25"/>
      <c r="E61" s="25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4:16" x14ac:dyDescent="0.2">
      <c r="D62" s="25"/>
      <c r="E62" s="25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4:16" x14ac:dyDescent="0.2">
      <c r="D63" s="25"/>
      <c r="E63" s="25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4:16" x14ac:dyDescent="0.2">
      <c r="D64" s="25"/>
      <c r="E64" s="25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4:19" x14ac:dyDescent="0.2">
      <c r="D65" s="25"/>
      <c r="E65" s="25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4:19" x14ac:dyDescent="0.2">
      <c r="D66" s="25"/>
      <c r="E66" s="25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4:19" x14ac:dyDescent="0.2">
      <c r="D67" s="25"/>
      <c r="E67" s="25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4:19" x14ac:dyDescent="0.2">
      <c r="D68" s="25"/>
      <c r="E68" s="25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4:19" x14ac:dyDescent="0.2">
      <c r="D69" s="25"/>
      <c r="E69" s="25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4:19" x14ac:dyDescent="0.2">
      <c r="D70" s="25"/>
      <c r="E70" s="25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4:19" x14ac:dyDescent="0.2">
      <c r="D71" s="25"/>
      <c r="E71" s="25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4:19" x14ac:dyDescent="0.2">
      <c r="D72" s="25"/>
      <c r="E72" s="25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4:19" x14ac:dyDescent="0.2">
      <c r="D73" s="25"/>
      <c r="E73" s="25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4:19" x14ac:dyDescent="0.2">
      <c r="D74" s="25"/>
      <c r="E74" s="25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4:19" x14ac:dyDescent="0.2">
      <c r="D75" s="25"/>
      <c r="E75" s="25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4:19" x14ac:dyDescent="0.2">
      <c r="D76" s="25"/>
      <c r="E76" s="25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4:19" x14ac:dyDescent="0.2">
      <c r="D77" s="25"/>
      <c r="E77" s="25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4:19" x14ac:dyDescent="0.2">
      <c r="D78" s="25"/>
      <c r="E78" s="25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4:19" x14ac:dyDescent="0.2">
      <c r="D79" s="25"/>
      <c r="E79" s="25"/>
      <c r="G79" s="3"/>
      <c r="H79" s="3"/>
      <c r="I79" s="3"/>
      <c r="J79" s="3"/>
      <c r="K79" s="3"/>
      <c r="L79" s="3"/>
      <c r="M79" s="3"/>
      <c r="N79" s="3"/>
      <c r="O79" s="3"/>
      <c r="P79" s="3"/>
      <c r="R79" s="42"/>
      <c r="S79" s="42"/>
    </row>
    <row r="80" spans="4:19" x14ac:dyDescent="0.2">
      <c r="D80" s="2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R80" s="42"/>
      <c r="S80" s="42"/>
    </row>
    <row r="81" spans="4:19" x14ac:dyDescent="0.2">
      <c r="D81" s="2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R81" s="42"/>
      <c r="S81" s="42"/>
    </row>
    <row r="82" spans="4:19" x14ac:dyDescent="0.2">
      <c r="D82" s="2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R82" s="42"/>
      <c r="S82" s="42"/>
    </row>
    <row r="83" spans="4:19" x14ac:dyDescent="0.2">
      <c r="D83" s="2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R83" s="42"/>
      <c r="S83" s="42"/>
    </row>
    <row r="84" spans="4:19" x14ac:dyDescent="0.2">
      <c r="D84" s="25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R84" s="42"/>
      <c r="S84" s="42"/>
    </row>
    <row r="85" spans="4:19" x14ac:dyDescent="0.2">
      <c r="D85" s="25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R85" s="42"/>
      <c r="S85" s="42"/>
    </row>
    <row r="86" spans="4:19" x14ac:dyDescent="0.2">
      <c r="D86" s="2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4:19" x14ac:dyDescent="0.2">
      <c r="D87" s="2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4:19" x14ac:dyDescent="0.2">
      <c r="D88" s="2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4:19" x14ac:dyDescent="0.2">
      <c r="D89" s="2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4:19" x14ac:dyDescent="0.2">
      <c r="D90" s="2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4:19" x14ac:dyDescent="0.2">
      <c r="D91" s="25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4:19" x14ac:dyDescent="0.2">
      <c r="D92" s="2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4:19" x14ac:dyDescent="0.2">
      <c r="D93" s="2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4:19" x14ac:dyDescent="0.2">
      <c r="D94" s="2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4:19" x14ac:dyDescent="0.2">
      <c r="D95" s="2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4:19" x14ac:dyDescent="0.2">
      <c r="D96" s="2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4:16" x14ac:dyDescent="0.2">
      <c r="D97" s="2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4:16" x14ac:dyDescent="0.2">
      <c r="D98" s="25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4:16" x14ac:dyDescent="0.2">
      <c r="D99" s="25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4:16" x14ac:dyDescent="0.2">
      <c r="D100" s="2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4:16" x14ac:dyDescent="0.2">
      <c r="D101" s="2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4:16" x14ac:dyDescent="0.2">
      <c r="D102" s="2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4:16" x14ac:dyDescent="0.2">
      <c r="D103" s="2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4:16" x14ac:dyDescent="0.2">
      <c r="D104" s="25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4:16" x14ac:dyDescent="0.2">
      <c r="D105" s="25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4:16" x14ac:dyDescent="0.2">
      <c r="D106" s="25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4:16" x14ac:dyDescent="0.2">
      <c r="D107" s="25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4:16" x14ac:dyDescent="0.2">
      <c r="D108" s="25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4:16" x14ac:dyDescent="0.2">
      <c r="D109" s="2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4:16" x14ac:dyDescent="0.2">
      <c r="D110" s="2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4:16" x14ac:dyDescent="0.2">
      <c r="D111" s="2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4:16" x14ac:dyDescent="0.2">
      <c r="D112" s="25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4:19" x14ac:dyDescent="0.2">
      <c r="D113" s="25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4:19" x14ac:dyDescent="0.2">
      <c r="D114" s="2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4:19" x14ac:dyDescent="0.2">
      <c r="D115" s="2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4:19" x14ac:dyDescent="0.2">
      <c r="D116" s="2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4:19" x14ac:dyDescent="0.2">
      <c r="D117" s="2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4:19" x14ac:dyDescent="0.2">
      <c r="D118" s="2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R118" s="48"/>
      <c r="S118" s="42"/>
    </row>
    <row r="119" spans="4:19" x14ac:dyDescent="0.2">
      <c r="D119" s="25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R119" s="21"/>
      <c r="S119" s="42"/>
    </row>
    <row r="120" spans="4:19" x14ac:dyDescent="0.2">
      <c r="D120" s="2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R120" s="48"/>
      <c r="S120" s="42"/>
    </row>
    <row r="121" spans="4:19" x14ac:dyDescent="0.2">
      <c r="D121" s="2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R121" s="48"/>
      <c r="S121" s="42"/>
    </row>
    <row r="122" spans="4:19" x14ac:dyDescent="0.2">
      <c r="D122" s="25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R122" s="48"/>
      <c r="S122" s="42"/>
    </row>
    <row r="123" spans="4:19" x14ac:dyDescent="0.2">
      <c r="D123" s="2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4:19" x14ac:dyDescent="0.2">
      <c r="D124" s="2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4:19" x14ac:dyDescent="0.2">
      <c r="D125" s="2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4:19" x14ac:dyDescent="0.2">
      <c r="D126" s="25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4:19" x14ac:dyDescent="0.2">
      <c r="D127" s="25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4:19" x14ac:dyDescent="0.2">
      <c r="D128" s="2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4:19" x14ac:dyDescent="0.2">
      <c r="D129" s="2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4:19" x14ac:dyDescent="0.2">
      <c r="D130" s="2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4:19" x14ac:dyDescent="0.2">
      <c r="D131" s="2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R131" s="42"/>
      <c r="S131" s="42"/>
    </row>
    <row r="132" spans="4:19" x14ac:dyDescent="0.2">
      <c r="D132" s="2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R132" s="42"/>
      <c r="S132" s="42"/>
    </row>
    <row r="133" spans="4:19" x14ac:dyDescent="0.2">
      <c r="D133" s="2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R133" s="42"/>
      <c r="S133" s="42"/>
    </row>
    <row r="134" spans="4:19" x14ac:dyDescent="0.2">
      <c r="D134" s="2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R134" s="42"/>
      <c r="S134" s="42"/>
    </row>
    <row r="135" spans="4:19" x14ac:dyDescent="0.2">
      <c r="D135" s="2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R135" s="42"/>
      <c r="S135" s="42"/>
    </row>
    <row r="136" spans="4:19" x14ac:dyDescent="0.2">
      <c r="D136" s="2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R136" s="42"/>
      <c r="S136" s="42"/>
    </row>
    <row r="137" spans="4:19" x14ac:dyDescent="0.2">
      <c r="D137" s="2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R137" s="42"/>
      <c r="S137" s="42"/>
    </row>
    <row r="138" spans="4:19" x14ac:dyDescent="0.2">
      <c r="D138" s="2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R138" s="42"/>
      <c r="S138" s="42"/>
    </row>
    <row r="139" spans="4:19" x14ac:dyDescent="0.2">
      <c r="D139" s="2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4:19" x14ac:dyDescent="0.2">
      <c r="D140" s="2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4:19" x14ac:dyDescent="0.2">
      <c r="D141" s="2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4:19" x14ac:dyDescent="0.2">
      <c r="D142" s="25"/>
      <c r="E142" s="25"/>
      <c r="F142" s="45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4:19" x14ac:dyDescent="0.2">
      <c r="D143" s="25"/>
      <c r="E143" s="25"/>
      <c r="F143" s="45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4:19" x14ac:dyDescent="0.2">
      <c r="D144" s="25"/>
      <c r="E144" s="25"/>
      <c r="F144" s="45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4:16" x14ac:dyDescent="0.2">
      <c r="D145" s="25"/>
      <c r="E145" s="25"/>
      <c r="F145" s="45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4:16" x14ac:dyDescent="0.2">
      <c r="D146" s="25"/>
      <c r="E146" s="25"/>
      <c r="F146" s="45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4:16" x14ac:dyDescent="0.2">
      <c r="D147" s="25"/>
      <c r="E147" s="25"/>
      <c r="F147" s="45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4:16" x14ac:dyDescent="0.2">
      <c r="D148" s="25"/>
      <c r="E148" s="25"/>
      <c r="F148" s="45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4:16" x14ac:dyDescent="0.2">
      <c r="D149" s="25"/>
      <c r="E149" s="25"/>
      <c r="F149" s="45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4:16" x14ac:dyDescent="0.2">
      <c r="D150" s="25"/>
      <c r="E150" s="25"/>
      <c r="F150" s="45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4:16" x14ac:dyDescent="0.2">
      <c r="D151" s="25"/>
      <c r="E151" s="25"/>
      <c r="F151" s="45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4:16" x14ac:dyDescent="0.2">
      <c r="D152" s="25"/>
      <c r="E152" s="25"/>
      <c r="F152" s="45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4:16" x14ac:dyDescent="0.2">
      <c r="D153" s="25"/>
      <c r="E153" s="25"/>
      <c r="F153" s="45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4:16" x14ac:dyDescent="0.2">
      <c r="D154" s="25"/>
      <c r="E154" s="25"/>
      <c r="F154" s="45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4:16" x14ac:dyDescent="0.2">
      <c r="D155" s="25"/>
      <c r="E155" s="25"/>
      <c r="F155" s="45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4:16" x14ac:dyDescent="0.2">
      <c r="D156" s="25"/>
      <c r="E156" s="25"/>
      <c r="F156" s="45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4:16" x14ac:dyDescent="0.2">
      <c r="D157" s="25"/>
      <c r="E157" s="25"/>
      <c r="F157" s="45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4:16" x14ac:dyDescent="0.2">
      <c r="D158" s="25"/>
      <c r="E158" s="25"/>
      <c r="F158" s="45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4:16" x14ac:dyDescent="0.2">
      <c r="D159" s="25"/>
      <c r="E159" s="25"/>
      <c r="F159" s="45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4:16" x14ac:dyDescent="0.2">
      <c r="D160" s="25"/>
      <c r="E160" s="25"/>
      <c r="F160" s="45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4:16" x14ac:dyDescent="0.2">
      <c r="D161" s="25"/>
      <c r="E161" s="25"/>
      <c r="F161" s="45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4:16" x14ac:dyDescent="0.2">
      <c r="D162" s="25"/>
      <c r="E162" s="25"/>
      <c r="F162" s="45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4:16" x14ac:dyDescent="0.2">
      <c r="D163" s="25"/>
      <c r="E163" s="25"/>
      <c r="F163" s="45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4:16" x14ac:dyDescent="0.2">
      <c r="D164" s="25"/>
      <c r="E164" s="25"/>
      <c r="F164" s="45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4:16" x14ac:dyDescent="0.2">
      <c r="D165" s="25"/>
      <c r="E165" s="25"/>
      <c r="F165" s="45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4:16" x14ac:dyDescent="0.2">
      <c r="D166" s="25"/>
      <c r="E166" s="25"/>
      <c r="F166" s="45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4:16" x14ac:dyDescent="0.2">
      <c r="D167" s="25"/>
      <c r="E167" s="25"/>
      <c r="F167" s="45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4:16" x14ac:dyDescent="0.2">
      <c r="D168" s="25"/>
      <c r="E168" s="25"/>
      <c r="F168" s="45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4:16" x14ac:dyDescent="0.2">
      <c r="D169" s="25"/>
      <c r="E169" s="25"/>
      <c r="F169" s="45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4:16" x14ac:dyDescent="0.2">
      <c r="D170" s="25"/>
      <c r="E170" s="25"/>
      <c r="F170" s="45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4:16" x14ac:dyDescent="0.2">
      <c r="D171" s="25"/>
      <c r="E171" s="25"/>
      <c r="F171" s="45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4:16" x14ac:dyDescent="0.2">
      <c r="D172" s="25"/>
      <c r="E172" s="25"/>
      <c r="F172" s="45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4:16" x14ac:dyDescent="0.2">
      <c r="D173" s="25"/>
      <c r="E173" s="25"/>
      <c r="F173" s="45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4:16" x14ac:dyDescent="0.2">
      <c r="D174" s="25"/>
      <c r="E174" s="25"/>
      <c r="F174" s="45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4:16" x14ac:dyDescent="0.2">
      <c r="D175" s="25"/>
      <c r="E175" s="25"/>
      <c r="F175" s="45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4:16" x14ac:dyDescent="0.2">
      <c r="D176" s="25"/>
      <c r="E176" s="25"/>
      <c r="F176" s="45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4:16" x14ac:dyDescent="0.2">
      <c r="D177" s="25"/>
      <c r="E177" s="25"/>
      <c r="F177" s="45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4:16" x14ac:dyDescent="0.2">
      <c r="D178" s="25"/>
      <c r="E178" s="25"/>
      <c r="F178" s="45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4:16" x14ac:dyDescent="0.2">
      <c r="D179" s="25"/>
      <c r="E179" s="25"/>
      <c r="F179" s="45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4:16" x14ac:dyDescent="0.2">
      <c r="D180" s="25"/>
      <c r="E180" s="25"/>
      <c r="F180" s="45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4:16" x14ac:dyDescent="0.2">
      <c r="D181" s="25"/>
      <c r="E181" s="25"/>
      <c r="F181" s="45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4:16" x14ac:dyDescent="0.2">
      <c r="D182" s="25"/>
      <c r="E182" s="25"/>
      <c r="F182" s="45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4:16" x14ac:dyDescent="0.2">
      <c r="D183" s="25"/>
      <c r="E183" s="25"/>
      <c r="F183" s="45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4:16" x14ac:dyDescent="0.2">
      <c r="D184" s="25"/>
      <c r="E184" s="25"/>
      <c r="F184" s="45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4:16" x14ac:dyDescent="0.2">
      <c r="D185" s="25"/>
      <c r="E185" s="25"/>
      <c r="F185" s="45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4:16" x14ac:dyDescent="0.2">
      <c r="D186" s="25"/>
      <c r="E186" s="25"/>
      <c r="F186" s="45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4:16" x14ac:dyDescent="0.2">
      <c r="D187" s="25"/>
      <c r="E187" s="25"/>
      <c r="F187" s="45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4:16" x14ac:dyDescent="0.2">
      <c r="D188" s="25"/>
      <c r="E188" s="25"/>
      <c r="F188" s="45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4:16" x14ac:dyDescent="0.2">
      <c r="D189" s="25"/>
      <c r="E189" s="25"/>
      <c r="F189" s="45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4:16" x14ac:dyDescent="0.2">
      <c r="D190" s="25"/>
      <c r="E190" s="25"/>
      <c r="F190" s="45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4:16" x14ac:dyDescent="0.2">
      <c r="D191" s="25"/>
      <c r="E191" s="25"/>
      <c r="F191" s="45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4:16" x14ac:dyDescent="0.2">
      <c r="D192" s="25"/>
      <c r="E192" s="25"/>
      <c r="F192" s="45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4:16" x14ac:dyDescent="0.2">
      <c r="D193" s="25"/>
      <c r="E193" s="25"/>
      <c r="F193" s="45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4:16" x14ac:dyDescent="0.2">
      <c r="D194" s="25"/>
      <c r="E194" s="25"/>
      <c r="F194" s="45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4:16" x14ac:dyDescent="0.2">
      <c r="D195" s="25"/>
      <c r="E195" s="25"/>
      <c r="F195" s="45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4:16" x14ac:dyDescent="0.2">
      <c r="D196" s="25"/>
      <c r="E196" s="25"/>
      <c r="F196" s="45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4:16" x14ac:dyDescent="0.2">
      <c r="D197" s="25"/>
      <c r="E197" s="25"/>
      <c r="F197" s="45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4:16" x14ac:dyDescent="0.2">
      <c r="D198" s="25"/>
      <c r="E198" s="25"/>
      <c r="F198" s="45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4:16" x14ac:dyDescent="0.2">
      <c r="D199" s="25"/>
      <c r="E199" s="25"/>
      <c r="F199" s="45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4:16" x14ac:dyDescent="0.2">
      <c r="D200" s="25"/>
      <c r="E200" s="25"/>
      <c r="F200" s="45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4:16" x14ac:dyDescent="0.2">
      <c r="D201" s="25"/>
      <c r="E201" s="25"/>
      <c r="F201" s="45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4:16" x14ac:dyDescent="0.2">
      <c r="D202" s="25"/>
      <c r="E202" s="25"/>
      <c r="F202" s="45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4:16" x14ac:dyDescent="0.2">
      <c r="D203" s="25"/>
      <c r="E203" s="25"/>
      <c r="F203" s="45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4:16" x14ac:dyDescent="0.2">
      <c r="D204" s="25"/>
      <c r="E204" s="25"/>
      <c r="F204" s="45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4:16" x14ac:dyDescent="0.2">
      <c r="D205" s="25"/>
      <c r="E205" s="25"/>
      <c r="F205" s="45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4:16" x14ac:dyDescent="0.2">
      <c r="D206" s="25"/>
      <c r="E206" s="25"/>
      <c r="F206" s="45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4:16" x14ac:dyDescent="0.2">
      <c r="D207" s="25"/>
      <c r="E207" s="25"/>
      <c r="F207" s="45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4:16" x14ac:dyDescent="0.2">
      <c r="D208" s="25"/>
      <c r="E208" s="25"/>
      <c r="F208" s="45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4:18" x14ac:dyDescent="0.2">
      <c r="D209" s="25"/>
      <c r="E209" s="25"/>
      <c r="F209" s="45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4:18" x14ac:dyDescent="0.2">
      <c r="D210" s="25"/>
      <c r="E210" s="25"/>
      <c r="F210" s="45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4:18" x14ac:dyDescent="0.2">
      <c r="D211" s="25"/>
      <c r="E211" s="25"/>
      <c r="F211" s="45"/>
      <c r="G211" s="3"/>
      <c r="H211" s="3"/>
      <c r="I211" s="3"/>
      <c r="J211" s="3"/>
      <c r="K211" s="3"/>
      <c r="L211" s="3"/>
      <c r="M211" s="3"/>
      <c r="N211" s="3"/>
      <c r="O211" s="3"/>
      <c r="P211" s="3"/>
      <c r="R211" s="50"/>
    </row>
    <row r="212" spans="4:18" x14ac:dyDescent="0.2">
      <c r="D212" s="25"/>
      <c r="E212" s="25"/>
      <c r="F212" s="45"/>
      <c r="G212" s="3"/>
      <c r="H212" s="3"/>
      <c r="I212" s="3"/>
      <c r="J212" s="3"/>
      <c r="K212" s="3"/>
      <c r="L212" s="3"/>
      <c r="M212" s="3"/>
      <c r="N212" s="3"/>
      <c r="O212" s="3"/>
      <c r="P212" s="3"/>
      <c r="R212" s="51"/>
    </row>
    <row r="213" spans="4:18" x14ac:dyDescent="0.2">
      <c r="D213" s="25"/>
      <c r="E213" s="25"/>
      <c r="F213" s="45"/>
      <c r="G213" s="3"/>
      <c r="H213" s="3"/>
      <c r="I213" s="3"/>
      <c r="J213" s="3"/>
      <c r="K213" s="3"/>
      <c r="L213" s="3"/>
      <c r="M213" s="3"/>
      <c r="N213" s="3"/>
      <c r="O213" s="3"/>
      <c r="P213" s="3"/>
      <c r="R213" s="51"/>
    </row>
    <row r="214" spans="4:18" x14ac:dyDescent="0.2">
      <c r="D214" s="25"/>
      <c r="E214" s="25"/>
      <c r="F214" s="45"/>
      <c r="G214" s="3"/>
      <c r="H214" s="3"/>
      <c r="I214" s="3"/>
      <c r="J214" s="3"/>
      <c r="K214" s="3"/>
      <c r="L214" s="3"/>
      <c r="M214" s="3"/>
      <c r="N214" s="3"/>
      <c r="O214" s="3"/>
      <c r="P214" s="3"/>
      <c r="R214" s="50"/>
    </row>
    <row r="215" spans="4:18" x14ac:dyDescent="0.2">
      <c r="D215" s="25"/>
      <c r="E215" s="25"/>
      <c r="F215" s="45"/>
      <c r="G215" s="3"/>
      <c r="H215" s="3"/>
      <c r="I215" s="3"/>
      <c r="J215" s="3"/>
      <c r="K215" s="3"/>
      <c r="L215" s="3"/>
      <c r="M215" s="3"/>
      <c r="N215" s="3"/>
      <c r="O215" s="3"/>
      <c r="P215" s="3"/>
      <c r="R215" s="50"/>
    </row>
    <row r="216" spans="4:18" x14ac:dyDescent="0.2">
      <c r="D216" s="25"/>
      <c r="E216" s="25"/>
      <c r="F216" s="45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4:18" x14ac:dyDescent="0.2">
      <c r="D217" s="25"/>
      <c r="E217" s="25"/>
      <c r="F217" s="45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4:18" x14ac:dyDescent="0.2">
      <c r="D218" s="25"/>
      <c r="E218" s="25"/>
      <c r="F218" s="45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4:18" x14ac:dyDescent="0.2">
      <c r="D219" s="25"/>
      <c r="E219" s="25"/>
      <c r="F219" s="45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4:18" x14ac:dyDescent="0.2">
      <c r="D220" s="25"/>
      <c r="E220" s="25"/>
      <c r="F220" s="45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4:18" x14ac:dyDescent="0.2">
      <c r="D221" s="25"/>
      <c r="E221" s="25"/>
      <c r="F221" s="45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4:18" x14ac:dyDescent="0.2">
      <c r="D222" s="25"/>
      <c r="E222" s="25"/>
      <c r="F222" s="45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4:18" x14ac:dyDescent="0.2">
      <c r="D223" s="25"/>
      <c r="E223" s="25"/>
      <c r="F223" s="45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4:18" x14ac:dyDescent="0.2">
      <c r="D224" s="25"/>
      <c r="E224" s="25"/>
      <c r="F224" s="45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4:16" x14ac:dyDescent="0.2">
      <c r="D225" s="25"/>
      <c r="E225" s="25"/>
      <c r="F225" s="45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4:16" x14ac:dyDescent="0.2">
      <c r="D226" s="25"/>
      <c r="E226" s="25"/>
      <c r="F226" s="45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4:16" x14ac:dyDescent="0.2">
      <c r="D227" s="25"/>
      <c r="E227" s="25"/>
      <c r="F227" s="45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4:16" x14ac:dyDescent="0.2">
      <c r="D228" s="25"/>
      <c r="E228" s="25"/>
      <c r="F228" s="45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4:16" x14ac:dyDescent="0.2">
      <c r="D229" s="25"/>
      <c r="E229" s="25"/>
      <c r="F229" s="45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4:16" x14ac:dyDescent="0.2">
      <c r="D230" s="25"/>
      <c r="E230" s="25"/>
      <c r="F230" s="45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4:16" x14ac:dyDescent="0.2">
      <c r="D231" s="25"/>
      <c r="E231" s="25"/>
      <c r="F231" s="45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4:16" x14ac:dyDescent="0.2">
      <c r="D232" s="25"/>
      <c r="E232" s="25"/>
      <c r="F232" s="45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4:16" x14ac:dyDescent="0.2">
      <c r="D233" s="25"/>
      <c r="E233" s="25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4:16" x14ac:dyDescent="0.2">
      <c r="D234" s="25"/>
      <c r="E234" s="25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4:16" x14ac:dyDescent="0.2">
      <c r="D235" s="25"/>
      <c r="E235" s="25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4:16" x14ac:dyDescent="0.2">
      <c r="D236" s="25"/>
      <c r="E236" s="25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4:16" x14ac:dyDescent="0.2">
      <c r="D237" s="25"/>
      <c r="E237" s="25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4:16" x14ac:dyDescent="0.2">
      <c r="D238" s="25"/>
      <c r="E238" s="25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4:16" x14ac:dyDescent="0.2">
      <c r="D239" s="25"/>
      <c r="E239" s="25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4:16" x14ac:dyDescent="0.2">
      <c r="D240" s="25"/>
      <c r="E240" s="25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4:19" x14ac:dyDescent="0.2">
      <c r="D241" s="25"/>
      <c r="E241" s="25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4:19" x14ac:dyDescent="0.2">
      <c r="D242" s="25"/>
      <c r="E242" s="25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4:19" x14ac:dyDescent="0.2">
      <c r="D243" s="25"/>
      <c r="E243" s="25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4:19" x14ac:dyDescent="0.2">
      <c r="D244" s="25"/>
      <c r="E244" s="25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4:19" x14ac:dyDescent="0.2">
      <c r="D245" s="25"/>
      <c r="E245" s="25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4:19" x14ac:dyDescent="0.2">
      <c r="D246" s="25"/>
      <c r="E246" s="25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4:19" x14ac:dyDescent="0.2">
      <c r="D247" s="25"/>
      <c r="E247" s="25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4:19" x14ac:dyDescent="0.2">
      <c r="D248" s="25"/>
      <c r="E248" s="25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4:19" x14ac:dyDescent="0.2">
      <c r="D249" s="25"/>
      <c r="E249" s="25"/>
      <c r="G249" s="3"/>
      <c r="H249" s="3"/>
      <c r="I249" s="3"/>
      <c r="J249" s="3"/>
      <c r="K249" s="3"/>
      <c r="L249" s="3"/>
      <c r="M249" s="3"/>
      <c r="N249" s="3"/>
      <c r="O249" s="3"/>
      <c r="P249" s="3"/>
      <c r="R249" s="42"/>
      <c r="S249" s="42"/>
    </row>
    <row r="250" spans="4:19" x14ac:dyDescent="0.2">
      <c r="D250" s="25"/>
      <c r="E250" s="25"/>
      <c r="G250" s="3"/>
      <c r="H250" s="3"/>
      <c r="I250" s="3"/>
      <c r="J250" s="3"/>
      <c r="K250" s="3"/>
      <c r="L250" s="3"/>
      <c r="M250" s="3"/>
      <c r="N250" s="3"/>
      <c r="O250" s="3"/>
      <c r="P250" s="3"/>
      <c r="R250" s="42"/>
      <c r="S250" s="42"/>
    </row>
    <row r="251" spans="4:19" x14ac:dyDescent="0.2">
      <c r="D251" s="25"/>
      <c r="E251" s="25"/>
      <c r="G251" s="3"/>
      <c r="H251" s="3"/>
      <c r="I251" s="3"/>
      <c r="J251" s="3"/>
      <c r="K251" s="3"/>
      <c r="L251" s="3"/>
      <c r="M251" s="3"/>
      <c r="N251" s="3"/>
      <c r="O251" s="3"/>
      <c r="P251" s="3"/>
      <c r="R251" s="42"/>
      <c r="S251" s="42"/>
    </row>
    <row r="252" spans="4:19" x14ac:dyDescent="0.2">
      <c r="D252" s="25"/>
      <c r="E252" s="25"/>
      <c r="G252" s="3"/>
      <c r="H252" s="3"/>
      <c r="I252" s="3"/>
      <c r="J252" s="3"/>
      <c r="K252" s="3"/>
      <c r="L252" s="3"/>
      <c r="M252" s="3"/>
      <c r="N252" s="3"/>
      <c r="O252" s="3"/>
      <c r="P252" s="3"/>
      <c r="R252" s="42"/>
      <c r="S252" s="42"/>
    </row>
    <row r="253" spans="4:19" x14ac:dyDescent="0.2">
      <c r="D253" s="25"/>
      <c r="E253" s="25"/>
      <c r="G253" s="3"/>
      <c r="H253" s="3"/>
      <c r="I253" s="3"/>
      <c r="J253" s="3"/>
      <c r="K253" s="3"/>
      <c r="L253" s="3"/>
      <c r="M253" s="3"/>
      <c r="N253" s="3"/>
      <c r="O253" s="3"/>
      <c r="P253" s="3"/>
      <c r="R253" s="42"/>
      <c r="S253" s="42"/>
    </row>
    <row r="254" spans="4:19" x14ac:dyDescent="0.2">
      <c r="D254" s="25"/>
      <c r="E254" s="25"/>
      <c r="G254" s="3"/>
      <c r="H254" s="3"/>
      <c r="I254" s="3"/>
      <c r="J254" s="3"/>
      <c r="K254" s="3"/>
      <c r="L254" s="3"/>
      <c r="M254" s="3"/>
      <c r="N254" s="3"/>
      <c r="O254" s="3"/>
      <c r="P254" s="3"/>
      <c r="R254" s="42"/>
      <c r="S254" s="42"/>
    </row>
    <row r="255" spans="4:19" x14ac:dyDescent="0.2">
      <c r="D255" s="25"/>
      <c r="E255" s="25"/>
      <c r="G255" s="3"/>
      <c r="H255" s="3"/>
      <c r="I255" s="3"/>
      <c r="J255" s="3"/>
      <c r="K255" s="3"/>
      <c r="L255" s="3"/>
      <c r="M255" s="3"/>
      <c r="N255" s="3"/>
      <c r="O255" s="3"/>
      <c r="P255" s="3"/>
      <c r="R255" s="42"/>
      <c r="S255" s="42"/>
    </row>
    <row r="256" spans="4:19" x14ac:dyDescent="0.2">
      <c r="D256" s="25"/>
      <c r="E256" s="25"/>
      <c r="G256" s="3"/>
      <c r="H256" s="3"/>
      <c r="I256" s="3"/>
      <c r="J256" s="3"/>
      <c r="K256" s="3"/>
      <c r="L256" s="3"/>
      <c r="M256" s="3"/>
      <c r="N256" s="3"/>
      <c r="O256" s="3"/>
      <c r="P256" s="3"/>
      <c r="R256" s="42"/>
      <c r="S256" s="42"/>
    </row>
    <row r="257" spans="4:19" x14ac:dyDescent="0.2">
      <c r="D257" s="25"/>
      <c r="E257" s="25"/>
      <c r="G257" s="3"/>
      <c r="H257" s="3"/>
      <c r="I257" s="3"/>
      <c r="J257" s="3"/>
      <c r="K257" s="3"/>
      <c r="L257" s="3"/>
      <c r="M257" s="3"/>
      <c r="N257" s="3"/>
      <c r="O257" s="3"/>
      <c r="P257" s="3"/>
      <c r="R257" s="42"/>
      <c r="S257" s="42"/>
    </row>
    <row r="258" spans="4:19" x14ac:dyDescent="0.2">
      <c r="D258" s="25"/>
      <c r="E258" s="25"/>
      <c r="G258" s="3"/>
      <c r="H258" s="3"/>
      <c r="I258" s="3"/>
      <c r="J258" s="3"/>
      <c r="K258" s="3"/>
      <c r="L258" s="3"/>
      <c r="M258" s="3"/>
      <c r="N258" s="3"/>
      <c r="O258" s="3"/>
      <c r="P258" s="3"/>
      <c r="R258" s="42"/>
      <c r="S258" s="42"/>
    </row>
    <row r="259" spans="4:19" x14ac:dyDescent="0.2">
      <c r="D259" s="25"/>
      <c r="E259" s="25"/>
      <c r="G259" s="3"/>
      <c r="H259" s="3"/>
      <c r="I259" s="3"/>
      <c r="J259" s="3"/>
      <c r="K259" s="3"/>
      <c r="L259" s="3"/>
      <c r="M259" s="3"/>
      <c r="N259" s="3"/>
      <c r="O259" s="3"/>
      <c r="P259" s="3"/>
      <c r="R259" s="42"/>
      <c r="S259" s="42"/>
    </row>
    <row r="260" spans="4:19" x14ac:dyDescent="0.2">
      <c r="D260" s="25"/>
      <c r="E260" s="25"/>
      <c r="G260" s="3"/>
      <c r="H260" s="3"/>
      <c r="I260" s="3"/>
      <c r="J260" s="3"/>
      <c r="K260" s="3"/>
      <c r="L260" s="3"/>
      <c r="M260" s="3"/>
      <c r="N260" s="3"/>
      <c r="O260" s="3"/>
      <c r="P260" s="3"/>
      <c r="R260" s="42"/>
      <c r="S260" s="42"/>
    </row>
    <row r="261" spans="4:19" x14ac:dyDescent="0.2">
      <c r="D261" s="25"/>
      <c r="E261" s="25"/>
      <c r="G261" s="3"/>
      <c r="H261" s="3"/>
      <c r="I261" s="3"/>
      <c r="J261" s="3"/>
      <c r="K261" s="3"/>
      <c r="L261" s="3"/>
      <c r="M261" s="3"/>
      <c r="N261" s="3"/>
      <c r="O261" s="3"/>
      <c r="P261" s="3"/>
      <c r="R261" s="42"/>
      <c r="S261" s="42"/>
    </row>
    <row r="262" spans="4:19" x14ac:dyDescent="0.2">
      <c r="D262" s="25"/>
      <c r="E262" s="25"/>
      <c r="G262" s="3"/>
      <c r="H262" s="3"/>
      <c r="I262" s="3"/>
      <c r="J262" s="3"/>
      <c r="K262" s="3"/>
      <c r="L262" s="3"/>
      <c r="M262" s="3"/>
      <c r="N262" s="3"/>
      <c r="O262" s="3"/>
      <c r="P262" s="3"/>
      <c r="R262" s="42"/>
      <c r="S262" s="42"/>
    </row>
    <row r="263" spans="4:19" x14ac:dyDescent="0.2">
      <c r="D263" s="25"/>
      <c r="E263" s="25"/>
      <c r="G263" s="3"/>
      <c r="H263" s="3"/>
      <c r="I263" s="3"/>
      <c r="J263" s="3"/>
      <c r="K263" s="3"/>
      <c r="L263" s="3"/>
      <c r="M263" s="3"/>
      <c r="N263" s="3"/>
      <c r="O263" s="3"/>
      <c r="P263" s="3"/>
      <c r="R263" s="42"/>
      <c r="S263" s="42"/>
    </row>
    <row r="264" spans="4:19" x14ac:dyDescent="0.2">
      <c r="D264" s="25"/>
      <c r="E264" s="25"/>
      <c r="G264" s="3"/>
      <c r="H264" s="3"/>
      <c r="I264" s="3"/>
      <c r="J264" s="3"/>
      <c r="K264" s="3"/>
      <c r="L264" s="3"/>
      <c r="M264" s="3"/>
      <c r="N264" s="3"/>
      <c r="O264" s="3"/>
      <c r="P264" s="3"/>
      <c r="R264" s="42"/>
      <c r="S264" s="42"/>
    </row>
    <row r="265" spans="4:19" x14ac:dyDescent="0.2">
      <c r="D265" s="25"/>
      <c r="E265" s="25"/>
      <c r="G265" s="3"/>
      <c r="H265" s="3"/>
      <c r="I265" s="3"/>
      <c r="J265" s="3"/>
      <c r="K265" s="3"/>
      <c r="L265" s="3"/>
      <c r="M265" s="3"/>
      <c r="N265" s="3"/>
      <c r="O265" s="3"/>
      <c r="P265" s="3"/>
      <c r="R265" s="42"/>
      <c r="S265" s="42"/>
    </row>
    <row r="266" spans="4:19" x14ac:dyDescent="0.2">
      <c r="D266" s="25"/>
      <c r="E266" s="25"/>
      <c r="G266" s="3"/>
      <c r="H266" s="3"/>
      <c r="I266" s="3"/>
      <c r="J266" s="3"/>
      <c r="K266" s="3"/>
      <c r="L266" s="3"/>
      <c r="M266" s="3"/>
      <c r="N266" s="3"/>
      <c r="O266" s="3"/>
      <c r="P266" s="3"/>
      <c r="R266" s="42"/>
      <c r="S266" s="42"/>
    </row>
    <row r="267" spans="4:19" x14ac:dyDescent="0.2">
      <c r="D267" s="25"/>
      <c r="E267" s="25"/>
      <c r="G267" s="3"/>
      <c r="H267" s="3"/>
      <c r="I267" s="3"/>
      <c r="J267" s="3"/>
      <c r="K267" s="3"/>
      <c r="L267" s="3"/>
      <c r="M267" s="3"/>
      <c r="N267" s="3"/>
      <c r="O267" s="3"/>
      <c r="P267" s="3"/>
      <c r="R267" s="42"/>
      <c r="S267" s="42"/>
    </row>
    <row r="268" spans="4:19" x14ac:dyDescent="0.2">
      <c r="D268" s="25"/>
      <c r="E268" s="25"/>
      <c r="G268" s="3"/>
      <c r="H268" s="3"/>
      <c r="I268" s="3"/>
      <c r="J268" s="3"/>
      <c r="K268" s="3"/>
      <c r="L268" s="3"/>
      <c r="M268" s="3"/>
      <c r="N268" s="3"/>
      <c r="O268" s="3"/>
      <c r="P268" s="3"/>
      <c r="R268" s="42"/>
      <c r="S268" s="42"/>
    </row>
    <row r="269" spans="4:19" x14ac:dyDescent="0.2">
      <c r="D269" s="25"/>
      <c r="E269" s="25"/>
      <c r="G269" s="3"/>
      <c r="H269" s="3"/>
      <c r="I269" s="3"/>
      <c r="J269" s="3"/>
      <c r="K269" s="3"/>
      <c r="L269" s="3"/>
      <c r="M269" s="3"/>
      <c r="N269" s="3"/>
      <c r="O269" s="3"/>
      <c r="P269" s="3"/>
      <c r="R269" s="42"/>
      <c r="S269" s="42"/>
    </row>
    <row r="270" spans="4:19" x14ac:dyDescent="0.2">
      <c r="D270" s="25"/>
      <c r="E270" s="25"/>
      <c r="G270" s="3"/>
      <c r="H270" s="3"/>
      <c r="I270" s="3"/>
      <c r="J270" s="3"/>
      <c r="K270" s="3"/>
      <c r="L270" s="3"/>
      <c r="M270" s="3"/>
      <c r="N270" s="3"/>
      <c r="O270" s="3"/>
      <c r="P270" s="3"/>
      <c r="R270" s="42"/>
      <c r="S270" s="42"/>
    </row>
    <row r="271" spans="4:19" x14ac:dyDescent="0.2">
      <c r="D271" s="25"/>
      <c r="E271" s="25"/>
      <c r="G271" s="3"/>
      <c r="H271" s="3"/>
      <c r="I271" s="3"/>
      <c r="J271" s="3"/>
      <c r="K271" s="3"/>
      <c r="L271" s="3"/>
      <c r="M271" s="3"/>
      <c r="N271" s="3"/>
      <c r="O271" s="3"/>
      <c r="P271" s="3"/>
      <c r="R271" s="42"/>
      <c r="S271" s="42"/>
    </row>
    <row r="272" spans="4:19" x14ac:dyDescent="0.2">
      <c r="D272" s="25"/>
      <c r="E272" s="25"/>
      <c r="G272" s="3"/>
      <c r="H272" s="3"/>
      <c r="I272" s="3"/>
      <c r="J272" s="3"/>
      <c r="K272" s="3"/>
      <c r="L272" s="3"/>
      <c r="M272" s="3"/>
      <c r="N272" s="3"/>
      <c r="O272" s="3"/>
      <c r="P272" s="3"/>
      <c r="R272" s="42"/>
      <c r="S272" s="42"/>
    </row>
    <row r="273" spans="4:19" x14ac:dyDescent="0.2">
      <c r="D273" s="25"/>
      <c r="E273" s="25"/>
      <c r="G273" s="3"/>
      <c r="H273" s="3"/>
      <c r="I273" s="3"/>
      <c r="J273" s="3"/>
      <c r="K273" s="3"/>
      <c r="L273" s="3"/>
      <c r="M273" s="3"/>
      <c r="N273" s="3"/>
      <c r="O273" s="3"/>
      <c r="P273" s="3"/>
      <c r="R273" s="42"/>
      <c r="S273" s="42"/>
    </row>
    <row r="274" spans="4:19" x14ac:dyDescent="0.2">
      <c r="D274" s="25"/>
      <c r="E274" s="25"/>
      <c r="G274" s="3"/>
      <c r="H274" s="3"/>
      <c r="I274" s="3"/>
      <c r="J274" s="3"/>
      <c r="K274" s="3"/>
      <c r="L274" s="3"/>
      <c r="M274" s="3"/>
      <c r="N274" s="3"/>
      <c r="O274" s="3"/>
      <c r="P274" s="3"/>
      <c r="R274" s="42"/>
      <c r="S274" s="42"/>
    </row>
    <row r="275" spans="4:19" x14ac:dyDescent="0.2">
      <c r="D275" s="25"/>
      <c r="E275" s="25"/>
      <c r="G275" s="3"/>
      <c r="H275" s="3"/>
      <c r="I275" s="3"/>
      <c r="J275" s="3"/>
      <c r="K275" s="3"/>
      <c r="L275" s="3"/>
      <c r="M275" s="3"/>
      <c r="N275" s="3"/>
      <c r="O275" s="3"/>
      <c r="P275" s="3"/>
      <c r="R275" s="42"/>
      <c r="S275" s="42"/>
    </row>
    <row r="276" spans="4:19" x14ac:dyDescent="0.2">
      <c r="D276" s="25"/>
      <c r="E276" s="25"/>
      <c r="G276" s="3"/>
      <c r="H276" s="3"/>
      <c r="I276" s="3"/>
      <c r="J276" s="3"/>
      <c r="K276" s="3"/>
      <c r="L276" s="3"/>
      <c r="M276" s="3"/>
      <c r="N276" s="3"/>
      <c r="O276" s="3"/>
      <c r="P276" s="3"/>
      <c r="R276" s="42"/>
      <c r="S276" s="42"/>
    </row>
    <row r="277" spans="4:19" x14ac:dyDescent="0.2">
      <c r="D277" s="25"/>
      <c r="E277" s="25"/>
      <c r="G277" s="3"/>
      <c r="H277" s="3"/>
      <c r="I277" s="3"/>
      <c r="J277" s="3"/>
      <c r="K277" s="3"/>
      <c r="L277" s="3"/>
      <c r="M277" s="3"/>
      <c r="N277" s="3"/>
      <c r="O277" s="3"/>
      <c r="P277" s="3"/>
      <c r="R277" s="42"/>
      <c r="S277" s="42"/>
    </row>
    <row r="278" spans="4:19" x14ac:dyDescent="0.2">
      <c r="D278" s="25"/>
      <c r="E278" s="25"/>
      <c r="G278" s="3"/>
      <c r="H278" s="3"/>
      <c r="I278" s="3"/>
      <c r="J278" s="3"/>
      <c r="K278" s="3"/>
      <c r="L278" s="3"/>
      <c r="M278" s="3"/>
      <c r="N278" s="3"/>
      <c r="O278" s="3"/>
      <c r="P278" s="3"/>
      <c r="R278" s="42"/>
      <c r="S278" s="42"/>
    </row>
    <row r="279" spans="4:19" x14ac:dyDescent="0.2">
      <c r="D279" s="25"/>
      <c r="E279" s="25"/>
      <c r="G279" s="3"/>
      <c r="H279" s="3"/>
      <c r="I279" s="3"/>
      <c r="J279" s="3"/>
      <c r="K279" s="3"/>
      <c r="L279" s="3"/>
      <c r="M279" s="3"/>
      <c r="N279" s="3"/>
      <c r="O279" s="3"/>
      <c r="P279" s="3"/>
      <c r="R279" s="42"/>
      <c r="S279" s="42"/>
    </row>
    <row r="280" spans="4:19" x14ac:dyDescent="0.2">
      <c r="D280" s="25"/>
      <c r="E280" s="25"/>
      <c r="G280" s="3"/>
      <c r="H280" s="3"/>
      <c r="I280" s="3"/>
      <c r="J280" s="3"/>
      <c r="K280" s="3"/>
      <c r="L280" s="3"/>
      <c r="M280" s="3"/>
      <c r="N280" s="3"/>
      <c r="O280" s="3"/>
      <c r="P280" s="3"/>
      <c r="R280" s="42"/>
      <c r="S280" s="42"/>
    </row>
    <row r="281" spans="4:19" x14ac:dyDescent="0.2">
      <c r="D281" s="25"/>
      <c r="E281" s="25"/>
      <c r="G281" s="3"/>
      <c r="H281" s="3"/>
      <c r="I281" s="3"/>
      <c r="J281" s="3"/>
      <c r="K281" s="3"/>
      <c r="L281" s="3"/>
      <c r="M281" s="3"/>
      <c r="N281" s="3"/>
      <c r="O281" s="3"/>
      <c r="P281" s="3"/>
      <c r="R281" s="42"/>
      <c r="S281" s="42"/>
    </row>
    <row r="282" spans="4:19" x14ac:dyDescent="0.2">
      <c r="D282" s="25"/>
      <c r="E282" s="25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4:19" x14ac:dyDescent="0.2">
      <c r="D283" s="25"/>
      <c r="E283" s="25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4:19" x14ac:dyDescent="0.2">
      <c r="D284" s="25"/>
      <c r="E284" s="25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4:19" x14ac:dyDescent="0.2">
      <c r="D285" s="25"/>
      <c r="E285" s="25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4:19" x14ac:dyDescent="0.2">
      <c r="D286" s="25"/>
      <c r="E286" s="25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4:19" x14ac:dyDescent="0.2">
      <c r="D287" s="25"/>
      <c r="E287" s="25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4:19" x14ac:dyDescent="0.2">
      <c r="D288" s="25"/>
      <c r="E288" s="25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4:16" x14ac:dyDescent="0.2">
      <c r="D289" s="25"/>
      <c r="E289" s="25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4:16" x14ac:dyDescent="0.2">
      <c r="D290" s="25"/>
      <c r="E290" s="25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4:16" x14ac:dyDescent="0.2">
      <c r="D291" s="25"/>
      <c r="E291" s="25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4:16" x14ac:dyDescent="0.2">
      <c r="D292" s="25"/>
      <c r="E292" s="25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4:16" x14ac:dyDescent="0.2">
      <c r="D293" s="25"/>
      <c r="E293" s="25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4:16" x14ac:dyDescent="0.2">
      <c r="D294" s="25"/>
      <c r="E294" s="25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4:16" x14ac:dyDescent="0.2">
      <c r="D295" s="25"/>
      <c r="E295" s="25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4:16" x14ac:dyDescent="0.2">
      <c r="D296" s="25"/>
      <c r="E296" s="25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4:16" x14ac:dyDescent="0.2">
      <c r="D297" s="25"/>
      <c r="E297" s="25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4:16" x14ac:dyDescent="0.2">
      <c r="D298" s="25"/>
      <c r="E298" s="25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4:16" x14ac:dyDescent="0.2">
      <c r="D299" s="25"/>
      <c r="E299" s="25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4:16" x14ac:dyDescent="0.2">
      <c r="D300" s="25"/>
      <c r="E300" s="25"/>
      <c r="F300" s="45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4:16" x14ac:dyDescent="0.2">
      <c r="D301" s="25"/>
      <c r="E301" s="25"/>
      <c r="F301" s="45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4:16" x14ac:dyDescent="0.2">
      <c r="D302" s="25"/>
      <c r="E302" s="25"/>
      <c r="F302" s="45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4:16" x14ac:dyDescent="0.2">
      <c r="D303" s="25"/>
      <c r="E303" s="25"/>
      <c r="F303" s="45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4:16" x14ac:dyDescent="0.2">
      <c r="D304" s="25"/>
      <c r="E304" s="25"/>
      <c r="F304" s="45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4:16" x14ac:dyDescent="0.2">
      <c r="D305" s="25"/>
      <c r="E305" s="25"/>
      <c r="F305" s="45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4:16" x14ac:dyDescent="0.2">
      <c r="D306" s="25"/>
      <c r="E306" s="25"/>
      <c r="F306" s="45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4:16" x14ac:dyDescent="0.2">
      <c r="D307" s="25"/>
      <c r="E307" s="25"/>
      <c r="F307" s="45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4:16" x14ac:dyDescent="0.2">
      <c r="D308" s="25"/>
      <c r="E308" s="25"/>
      <c r="F308" s="45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4:16" x14ac:dyDescent="0.2">
      <c r="D309" s="25"/>
      <c r="E309" s="25"/>
      <c r="F309" s="45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4:16" x14ac:dyDescent="0.2">
      <c r="D310" s="25"/>
      <c r="E310" s="25"/>
      <c r="F310" s="45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4:16" x14ac:dyDescent="0.2">
      <c r="D311" s="25"/>
      <c r="E311" s="25"/>
      <c r="F311" s="45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4:16" x14ac:dyDescent="0.2">
      <c r="D312" s="25"/>
      <c r="E312" s="25"/>
      <c r="F312" s="45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4:16" x14ac:dyDescent="0.2">
      <c r="D313" s="25"/>
      <c r="E313" s="25"/>
      <c r="F313" s="45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4:16" x14ac:dyDescent="0.2">
      <c r="D314" s="25"/>
      <c r="E314" s="25"/>
      <c r="F314" s="45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4:16" x14ac:dyDescent="0.2">
      <c r="D315" s="25"/>
      <c r="E315" s="25"/>
      <c r="F315" s="45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4:16" x14ac:dyDescent="0.2">
      <c r="D316" s="25"/>
      <c r="E316" s="25"/>
      <c r="F316" s="45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4:16" x14ac:dyDescent="0.2">
      <c r="D317" s="25"/>
      <c r="E317" s="25"/>
      <c r="F317" s="45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4:16" x14ac:dyDescent="0.2">
      <c r="D318" s="25"/>
      <c r="E318" s="25"/>
      <c r="F318" s="45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4:16" x14ac:dyDescent="0.2">
      <c r="D319" s="25"/>
      <c r="E319" s="25"/>
      <c r="F319" s="45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4:16" x14ac:dyDescent="0.2">
      <c r="D320" s="2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4:16" x14ac:dyDescent="0.2">
      <c r="D321" s="2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4:16" x14ac:dyDescent="0.2">
      <c r="D322" s="2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4:16" x14ac:dyDescent="0.2">
      <c r="D323" s="2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4:16" x14ac:dyDescent="0.2">
      <c r="D324" s="2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4:16" x14ac:dyDescent="0.2">
      <c r="D325" s="2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4:16" x14ac:dyDescent="0.2">
      <c r="D326" s="2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4:16" x14ac:dyDescent="0.2">
      <c r="D327" s="2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4:16" x14ac:dyDescent="0.2">
      <c r="D328" s="2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4:16" x14ac:dyDescent="0.2">
      <c r="D329" s="2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4:16" x14ac:dyDescent="0.2">
      <c r="D330" s="2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4:16" x14ac:dyDescent="0.2">
      <c r="D331" s="2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4:16" x14ac:dyDescent="0.2">
      <c r="D332" s="2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4:16" x14ac:dyDescent="0.2">
      <c r="D333" s="2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4:16" x14ac:dyDescent="0.2">
      <c r="D334" s="2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4:16" x14ac:dyDescent="0.2">
      <c r="D335" s="2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4:16" x14ac:dyDescent="0.2">
      <c r="D336" s="2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4:16" x14ac:dyDescent="0.2">
      <c r="D337" s="2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4:16" x14ac:dyDescent="0.2">
      <c r="D338" s="2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4:16" x14ac:dyDescent="0.2">
      <c r="D339" s="2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4:16" x14ac:dyDescent="0.2">
      <c r="D340" s="2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4:16" x14ac:dyDescent="0.2">
      <c r="D341" s="2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4:16" x14ac:dyDescent="0.2">
      <c r="D342" s="25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4:16" x14ac:dyDescent="0.2">
      <c r="D343" s="25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4:16" x14ac:dyDescent="0.2">
      <c r="D344" s="2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4:16" x14ac:dyDescent="0.2">
      <c r="D345" s="2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4:16" x14ac:dyDescent="0.2">
      <c r="D346" s="2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4:16" x14ac:dyDescent="0.2">
      <c r="D347" s="2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4:16" x14ac:dyDescent="0.2">
      <c r="D348" s="2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4:16" x14ac:dyDescent="0.2">
      <c r="D349" s="2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4:16" x14ac:dyDescent="0.2">
      <c r="D350" s="2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4:16" x14ac:dyDescent="0.2">
      <c r="D351" s="2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4:16" x14ac:dyDescent="0.2">
      <c r="D352" s="2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4:16" x14ac:dyDescent="0.2">
      <c r="D353" s="2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4:16" x14ac:dyDescent="0.2">
      <c r="D354" s="2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4:16" x14ac:dyDescent="0.2">
      <c r="D355" s="2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4:16" x14ac:dyDescent="0.2">
      <c r="D356" s="2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4:16" x14ac:dyDescent="0.2">
      <c r="D357" s="2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4:16" x14ac:dyDescent="0.2">
      <c r="D358" s="2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4:16" x14ac:dyDescent="0.2">
      <c r="D359" s="2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4:16" x14ac:dyDescent="0.2">
      <c r="D360" s="25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4:16" x14ac:dyDescent="0.2">
      <c r="D361" s="25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4:16" x14ac:dyDescent="0.2">
      <c r="D362" s="2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4:16" x14ac:dyDescent="0.2">
      <c r="D363" s="2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4:16" x14ac:dyDescent="0.2">
      <c r="D364" s="2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4:16" x14ac:dyDescent="0.2">
      <c r="D365" s="2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4:16" x14ac:dyDescent="0.2">
      <c r="D366" s="2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4:16" x14ac:dyDescent="0.2">
      <c r="D367" s="2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4:16" x14ac:dyDescent="0.2">
      <c r="D368" s="2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4:16" x14ac:dyDescent="0.2">
      <c r="D369" s="2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4:16" x14ac:dyDescent="0.2">
      <c r="D370" s="25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4:16" x14ac:dyDescent="0.2">
      <c r="D371" s="25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4:16" x14ac:dyDescent="0.2">
      <c r="D372" s="25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4:16" x14ac:dyDescent="0.2">
      <c r="D373" s="25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4:16" x14ac:dyDescent="0.2">
      <c r="D374" s="25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4:16" x14ac:dyDescent="0.2">
      <c r="D375" s="2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4:16" x14ac:dyDescent="0.2">
      <c r="D376" s="2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4:16" x14ac:dyDescent="0.2">
      <c r="D377" s="2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4:16" x14ac:dyDescent="0.2">
      <c r="D378" s="25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4:16" x14ac:dyDescent="0.2">
      <c r="D379" s="25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4:16" x14ac:dyDescent="0.2">
      <c r="D380" s="2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4:16" x14ac:dyDescent="0.2">
      <c r="D381" s="2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4:16" x14ac:dyDescent="0.2">
      <c r="D382" s="2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4:16" x14ac:dyDescent="0.2">
      <c r="D383" s="2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4:16" x14ac:dyDescent="0.2">
      <c r="D384" s="25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4:16" x14ac:dyDescent="0.2">
      <c r="D385" s="25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4:16" x14ac:dyDescent="0.2">
      <c r="D386" s="25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4:16" x14ac:dyDescent="0.2">
      <c r="D387" s="25"/>
      <c r="E387" s="25"/>
      <c r="F387" s="45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4:16" x14ac:dyDescent="0.2">
      <c r="D388" s="25"/>
      <c r="E388" s="25"/>
      <c r="F388" s="45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4:16" x14ac:dyDescent="0.2">
      <c r="D389" s="25"/>
      <c r="E389" s="25"/>
      <c r="F389" s="45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4:16" x14ac:dyDescent="0.2">
      <c r="D390" s="25"/>
      <c r="E390" s="25"/>
      <c r="F390" s="45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4:16" x14ac:dyDescent="0.2">
      <c r="D391" s="25"/>
      <c r="E391" s="25"/>
      <c r="F391" s="45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4:16" x14ac:dyDescent="0.2">
      <c r="D392" s="25"/>
      <c r="E392" s="25"/>
      <c r="F392" s="45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4:16" x14ac:dyDescent="0.2">
      <c r="D393" s="25"/>
      <c r="E393" s="25"/>
      <c r="F393" s="45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4:16" x14ac:dyDescent="0.2">
      <c r="D394" s="25"/>
      <c r="E394" s="25"/>
      <c r="F394" s="45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4:16" x14ac:dyDescent="0.2">
      <c r="D395" s="25"/>
      <c r="E395" s="25"/>
      <c r="F395" s="45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4:16" x14ac:dyDescent="0.2">
      <c r="D396" s="25"/>
      <c r="E396" s="25"/>
      <c r="F396" s="45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4:16" x14ac:dyDescent="0.2">
      <c r="D397" s="25"/>
      <c r="E397" s="25"/>
      <c r="F397" s="45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4:16" x14ac:dyDescent="0.2">
      <c r="D398" s="25"/>
      <c r="E398" s="25"/>
      <c r="F398" s="45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4:16" x14ac:dyDescent="0.2">
      <c r="D399" s="25"/>
      <c r="E399" s="25"/>
      <c r="F399" s="45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4:16" x14ac:dyDescent="0.2">
      <c r="D400" s="25"/>
      <c r="E400" s="25"/>
      <c r="F400" s="45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4:16" x14ac:dyDescent="0.2">
      <c r="D401" s="25"/>
      <c r="E401" s="25"/>
      <c r="F401" s="45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4:16" x14ac:dyDescent="0.2">
      <c r="D402" s="25"/>
      <c r="E402" s="25"/>
      <c r="F402" s="45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4:16" x14ac:dyDescent="0.2">
      <c r="D403" s="25"/>
      <c r="E403" s="25"/>
      <c r="F403" s="45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4:16" x14ac:dyDescent="0.2">
      <c r="D404" s="25"/>
      <c r="E404" s="25"/>
      <c r="F404" s="45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4:16" x14ac:dyDescent="0.2">
      <c r="D405" s="25"/>
      <c r="E405" s="25"/>
      <c r="F405" s="45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4:16" x14ac:dyDescent="0.2">
      <c r="D406" s="25"/>
      <c r="E406" s="25"/>
      <c r="F406" s="45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4:16" x14ac:dyDescent="0.2">
      <c r="D407" s="25"/>
      <c r="E407" s="25"/>
      <c r="F407" s="45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4:16" x14ac:dyDescent="0.2">
      <c r="D408" s="25"/>
      <c r="E408" s="25"/>
      <c r="F408" s="45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4:16" x14ac:dyDescent="0.2">
      <c r="D409" s="25"/>
      <c r="E409" s="25"/>
      <c r="F409" s="45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4:16" x14ac:dyDescent="0.2">
      <c r="D410" s="25"/>
      <c r="E410" s="25"/>
      <c r="F410" s="45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4:16" x14ac:dyDescent="0.2">
      <c r="D411" s="25"/>
      <c r="E411" s="25"/>
      <c r="F411" s="45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4:16" x14ac:dyDescent="0.2">
      <c r="D412" s="25"/>
      <c r="E412" s="25"/>
      <c r="F412" s="45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4:16" x14ac:dyDescent="0.2">
      <c r="D413" s="25"/>
      <c r="E413" s="25"/>
      <c r="F413" s="45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4:16" x14ac:dyDescent="0.2">
      <c r="D414" s="25"/>
      <c r="E414" s="25"/>
      <c r="F414" s="45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4:16" x14ac:dyDescent="0.2">
      <c r="D415" s="25"/>
      <c r="E415" s="25"/>
      <c r="F415" s="45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4:16" x14ac:dyDescent="0.2">
      <c r="D416" s="25"/>
      <c r="E416" s="25"/>
      <c r="F416" s="45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4:16" x14ac:dyDescent="0.2">
      <c r="D417" s="25"/>
      <c r="E417" s="25"/>
      <c r="F417" s="45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4:16" x14ac:dyDescent="0.2">
      <c r="D418" s="25"/>
      <c r="E418" s="25"/>
      <c r="F418" s="45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4:16" x14ac:dyDescent="0.2">
      <c r="D419" s="25"/>
      <c r="E419" s="25"/>
      <c r="F419" s="45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4:16" x14ac:dyDescent="0.2">
      <c r="D420" s="25"/>
      <c r="E420" s="25"/>
      <c r="F420" s="45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4:16" x14ac:dyDescent="0.2">
      <c r="D421" s="25"/>
      <c r="E421" s="25"/>
      <c r="F421" s="45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4:16" x14ac:dyDescent="0.2">
      <c r="D422" s="25"/>
      <c r="E422" s="25"/>
      <c r="F422" s="45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4:16" x14ac:dyDescent="0.2">
      <c r="D423" s="25"/>
      <c r="E423" s="25"/>
      <c r="F423" s="45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4:16" x14ac:dyDescent="0.2">
      <c r="D424" s="25"/>
      <c r="E424" s="25"/>
      <c r="F424" s="45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4:16" x14ac:dyDescent="0.2">
      <c r="D425" s="25"/>
      <c r="E425" s="25"/>
      <c r="F425" s="45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4:16" x14ac:dyDescent="0.2">
      <c r="D426" s="25"/>
      <c r="E426" s="25"/>
      <c r="F426" s="45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4:16" x14ac:dyDescent="0.2">
      <c r="D427" s="25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4:16" x14ac:dyDescent="0.2">
      <c r="D428" s="25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4:16" x14ac:dyDescent="0.2">
      <c r="D429" s="25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4:16" x14ac:dyDescent="0.2">
      <c r="D430" s="25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4:16" x14ac:dyDescent="0.2">
      <c r="D431" s="25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4:16" x14ac:dyDescent="0.2">
      <c r="D432" s="25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4:16" x14ac:dyDescent="0.2">
      <c r="D433" s="25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4:16" x14ac:dyDescent="0.2">
      <c r="D434" s="25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4:16" x14ac:dyDescent="0.2">
      <c r="D435" s="25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4:16" x14ac:dyDescent="0.2">
      <c r="D436" s="2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4:16" x14ac:dyDescent="0.2">
      <c r="D437" s="2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4:16" x14ac:dyDescent="0.2">
      <c r="D438" s="2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4:16" x14ac:dyDescent="0.2">
      <c r="D439" s="2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4:16" x14ac:dyDescent="0.2">
      <c r="D440" s="25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4:16" x14ac:dyDescent="0.2">
      <c r="D441" s="25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4:16" x14ac:dyDescent="0.2">
      <c r="D442" s="25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4:16" x14ac:dyDescent="0.2">
      <c r="D443" s="25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4:16" x14ac:dyDescent="0.2">
      <c r="D444" s="25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4:16" x14ac:dyDescent="0.2">
      <c r="D445" s="2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4:16" x14ac:dyDescent="0.2">
      <c r="D446" s="2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4:16" x14ac:dyDescent="0.2">
      <c r="D447" s="2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4:16" x14ac:dyDescent="0.2">
      <c r="D448" s="25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4:16" x14ac:dyDescent="0.2">
      <c r="D449" s="25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4:16" x14ac:dyDescent="0.2">
      <c r="D450" s="25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4:16" x14ac:dyDescent="0.2">
      <c r="D451" s="25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4:16" x14ac:dyDescent="0.2">
      <c r="D452" s="25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4:16" x14ac:dyDescent="0.2">
      <c r="D453" s="25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4:16" x14ac:dyDescent="0.2">
      <c r="D454" s="25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4:16" x14ac:dyDescent="0.2">
      <c r="D455" s="25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4:16" x14ac:dyDescent="0.2">
      <c r="D456" s="25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4:16" x14ac:dyDescent="0.2">
      <c r="D457" s="25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4:16" x14ac:dyDescent="0.2">
      <c r="D458" s="25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4:16" x14ac:dyDescent="0.2">
      <c r="D459" s="25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4:16" x14ac:dyDescent="0.2">
      <c r="D460" s="25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4:16" x14ac:dyDescent="0.2">
      <c r="D461" s="25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4:16" x14ac:dyDescent="0.2">
      <c r="D462" s="25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4:16" x14ac:dyDescent="0.2">
      <c r="D463" s="25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4:16" x14ac:dyDescent="0.2">
      <c r="D464" s="25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4:16" x14ac:dyDescent="0.2">
      <c r="D465" s="25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4:16" x14ac:dyDescent="0.2">
      <c r="D466" s="25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4:16" x14ac:dyDescent="0.2">
      <c r="D467" s="25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4:16" x14ac:dyDescent="0.2">
      <c r="D468" s="25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4:16" x14ac:dyDescent="0.2">
      <c r="D469" s="25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4:16" x14ac:dyDescent="0.2">
      <c r="D470" s="2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4:16" x14ac:dyDescent="0.2">
      <c r="D471" s="2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4:16" x14ac:dyDescent="0.2">
      <c r="D472" s="2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4:16" x14ac:dyDescent="0.2">
      <c r="D473" s="2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4:16" x14ac:dyDescent="0.2">
      <c r="D474" s="2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4:16" x14ac:dyDescent="0.2">
      <c r="D475" s="2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4:16" x14ac:dyDescent="0.2">
      <c r="D476" s="25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4:16" x14ac:dyDescent="0.2">
      <c r="D477" s="25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4:16" x14ac:dyDescent="0.2">
      <c r="D478" s="2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4:16" x14ac:dyDescent="0.2">
      <c r="D479" s="2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4:16" x14ac:dyDescent="0.2">
      <c r="D480" s="2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4:16" x14ac:dyDescent="0.2">
      <c r="D481" s="2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4:16" x14ac:dyDescent="0.2">
      <c r="D482" s="2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4:16" x14ac:dyDescent="0.2">
      <c r="D483" s="2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4:16" x14ac:dyDescent="0.2">
      <c r="D484" s="2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4:16" x14ac:dyDescent="0.2">
      <c r="D485" s="2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4:16" x14ac:dyDescent="0.2">
      <c r="D486" s="25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4:16" x14ac:dyDescent="0.2">
      <c r="D487" s="25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4:16" x14ac:dyDescent="0.2">
      <c r="D488" s="25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4:16" x14ac:dyDescent="0.2">
      <c r="D489" s="25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4:16" x14ac:dyDescent="0.2">
      <c r="D490" s="25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4:16" x14ac:dyDescent="0.2">
      <c r="D491" s="25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4:16" x14ac:dyDescent="0.2">
      <c r="D492" s="25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4:16" x14ac:dyDescent="0.2">
      <c r="D493" s="25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4:16" x14ac:dyDescent="0.2">
      <c r="D494" s="25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4:16" x14ac:dyDescent="0.2">
      <c r="D495" s="25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4:16" x14ac:dyDescent="0.2">
      <c r="D496" s="25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4:16" x14ac:dyDescent="0.2">
      <c r="D497" s="25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4:16" x14ac:dyDescent="0.2">
      <c r="D498" s="25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4:16" x14ac:dyDescent="0.2">
      <c r="D499" s="25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4:16" x14ac:dyDescent="0.2">
      <c r="D500" s="25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4:16" x14ac:dyDescent="0.2">
      <c r="D501" s="25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4:16" x14ac:dyDescent="0.2">
      <c r="D502" s="25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4:16" x14ac:dyDescent="0.2">
      <c r="D503" s="25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4:16" x14ac:dyDescent="0.2">
      <c r="D504" s="25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4:16" x14ac:dyDescent="0.2">
      <c r="D505" s="25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4:16" x14ac:dyDescent="0.2">
      <c r="D506" s="25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4:16" x14ac:dyDescent="0.2">
      <c r="D507" s="25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4:16" x14ac:dyDescent="0.2">
      <c r="D508" s="25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4:16" x14ac:dyDescent="0.2">
      <c r="D509" s="25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4:16" x14ac:dyDescent="0.2">
      <c r="D510" s="25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4:16" x14ac:dyDescent="0.2">
      <c r="D511" s="25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4:16" x14ac:dyDescent="0.2">
      <c r="D512" s="25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4:16" x14ac:dyDescent="0.2">
      <c r="D513" s="25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4:16" x14ac:dyDescent="0.2">
      <c r="D514" s="25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4:16" x14ac:dyDescent="0.2">
      <c r="D515" s="25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4:16" x14ac:dyDescent="0.2">
      <c r="D516" s="25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4:16" x14ac:dyDescent="0.2">
      <c r="D517" s="25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4:16" x14ac:dyDescent="0.2">
      <c r="D518" s="25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4:16" x14ac:dyDescent="0.2">
      <c r="D519" s="25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4:16" x14ac:dyDescent="0.2">
      <c r="D520" s="25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4:16" x14ac:dyDescent="0.2">
      <c r="D521" s="25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4:16" x14ac:dyDescent="0.2">
      <c r="D522" s="25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4:16" x14ac:dyDescent="0.2">
      <c r="D523" s="25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4:16" x14ac:dyDescent="0.2">
      <c r="D524" s="25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4:16" x14ac:dyDescent="0.2">
      <c r="D525" s="25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4:16" x14ac:dyDescent="0.2">
      <c r="D526" s="25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4:16" x14ac:dyDescent="0.2">
      <c r="D527" s="25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4:16" x14ac:dyDescent="0.2">
      <c r="D528" s="25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4:16" x14ac:dyDescent="0.2">
      <c r="D529" s="25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4:16" x14ac:dyDescent="0.2">
      <c r="D530" s="25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4:16" x14ac:dyDescent="0.2">
      <c r="D531" s="25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4:16" x14ac:dyDescent="0.2">
      <c r="D532" s="25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4:16" x14ac:dyDescent="0.2">
      <c r="D533" s="25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4:16" x14ac:dyDescent="0.2">
      <c r="D534" s="25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4:16" x14ac:dyDescent="0.2">
      <c r="D535" s="25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4:16" x14ac:dyDescent="0.2">
      <c r="D536" s="25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4:16" x14ac:dyDescent="0.2">
      <c r="D537" s="25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4:16" x14ac:dyDescent="0.2">
      <c r="D538" s="25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4:16" x14ac:dyDescent="0.2">
      <c r="D539" s="25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4:16" x14ac:dyDescent="0.2">
      <c r="D540" s="25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4:16" x14ac:dyDescent="0.2">
      <c r="D541" s="25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4:16" x14ac:dyDescent="0.2">
      <c r="D542" s="2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4:16" x14ac:dyDescent="0.2">
      <c r="D543" s="2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4:16" x14ac:dyDescent="0.2">
      <c r="D544" s="2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4:16" x14ac:dyDescent="0.2">
      <c r="D545" s="2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4:16" x14ac:dyDescent="0.2">
      <c r="D546" s="25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4:16" x14ac:dyDescent="0.2">
      <c r="D547" s="25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4:16" x14ac:dyDescent="0.2">
      <c r="D548" s="2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4:16" x14ac:dyDescent="0.2">
      <c r="D549" s="2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4:16" x14ac:dyDescent="0.2">
      <c r="D550" s="2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4:16" x14ac:dyDescent="0.2">
      <c r="D551" s="2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4:16" x14ac:dyDescent="0.2">
      <c r="D552" s="2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4:16" x14ac:dyDescent="0.2">
      <c r="D553" s="2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4:16" x14ac:dyDescent="0.2">
      <c r="D554" s="2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4:16" x14ac:dyDescent="0.2">
      <c r="D555" s="2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4:16" x14ac:dyDescent="0.2">
      <c r="D556" s="2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4:16" x14ac:dyDescent="0.2">
      <c r="D557" s="2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4:16" x14ac:dyDescent="0.2">
      <c r="D558" s="25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4:16" x14ac:dyDescent="0.2">
      <c r="D559" s="25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4:16" x14ac:dyDescent="0.2">
      <c r="D560" s="25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4:16" x14ac:dyDescent="0.2">
      <c r="D561" s="25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4:16" x14ac:dyDescent="0.2">
      <c r="D562" s="2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4:16" x14ac:dyDescent="0.2">
      <c r="D563" s="2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4:16" x14ac:dyDescent="0.2">
      <c r="D564" s="2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4:16" x14ac:dyDescent="0.2">
      <c r="D565" s="25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4:16" x14ac:dyDescent="0.2">
      <c r="D566" s="25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4:16" x14ac:dyDescent="0.2">
      <c r="D567" s="25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4:16" x14ac:dyDescent="0.2">
      <c r="D568" s="25"/>
      <c r="E568" s="25"/>
      <c r="F568" s="45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4:16" x14ac:dyDescent="0.2">
      <c r="D569" s="25"/>
      <c r="E569" s="25"/>
      <c r="F569" s="45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4:16" x14ac:dyDescent="0.2">
      <c r="D570" s="25"/>
      <c r="E570" s="25"/>
      <c r="F570" s="45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4:16" x14ac:dyDescent="0.2">
      <c r="D571" s="25"/>
      <c r="E571" s="25"/>
      <c r="F571" s="45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4:16" x14ac:dyDescent="0.2">
      <c r="D572" s="25"/>
      <c r="E572" s="25"/>
      <c r="F572" s="45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4:16" x14ac:dyDescent="0.2">
      <c r="D573" s="25"/>
      <c r="E573" s="25"/>
      <c r="F573" s="45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4:16" x14ac:dyDescent="0.2">
      <c r="D574" s="25"/>
      <c r="E574" s="25"/>
      <c r="F574" s="45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4:16" x14ac:dyDescent="0.2">
      <c r="D575" s="25"/>
      <c r="E575" s="25"/>
      <c r="F575" s="45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4:16" x14ac:dyDescent="0.2">
      <c r="D576" s="25"/>
      <c r="E576" s="25"/>
      <c r="F576" s="45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4:16" x14ac:dyDescent="0.2">
      <c r="D577" s="25"/>
      <c r="E577" s="25"/>
      <c r="F577" s="45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4:16" x14ac:dyDescent="0.2">
      <c r="D578" s="25"/>
      <c r="E578" s="25"/>
      <c r="F578" s="45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4:16" x14ac:dyDescent="0.2">
      <c r="D579" s="25"/>
      <c r="E579" s="25"/>
      <c r="F579" s="45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4:16" x14ac:dyDescent="0.2">
      <c r="D580" s="25"/>
      <c r="E580" s="25"/>
      <c r="F580" s="45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4:16" x14ac:dyDescent="0.2">
      <c r="D581" s="25"/>
      <c r="E581" s="25"/>
      <c r="F581" s="45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4:16" x14ac:dyDescent="0.2">
      <c r="D582" s="25"/>
      <c r="E582" s="25"/>
      <c r="F582" s="45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4:16" x14ac:dyDescent="0.2">
      <c r="D583" s="25"/>
      <c r="E583" s="25"/>
      <c r="F583" s="45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4:16" x14ac:dyDescent="0.2">
      <c r="D584" s="25"/>
      <c r="E584" s="25"/>
      <c r="F584" s="45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4:16" x14ac:dyDescent="0.2">
      <c r="D585" s="25"/>
      <c r="E585" s="25"/>
      <c r="F585" s="45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4:16" x14ac:dyDescent="0.2">
      <c r="D586" s="25"/>
      <c r="E586" s="25"/>
      <c r="F586" s="45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4:16" x14ac:dyDescent="0.2">
      <c r="D587" s="25"/>
      <c r="E587" s="25"/>
      <c r="F587" s="45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4:16" x14ac:dyDescent="0.2">
      <c r="D588" s="25"/>
      <c r="E588" s="25"/>
      <c r="F588" s="45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4:16" x14ac:dyDescent="0.2">
      <c r="D589" s="25"/>
      <c r="E589" s="25"/>
      <c r="F589" s="45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4:16" x14ac:dyDescent="0.2">
      <c r="D590" s="25"/>
      <c r="E590" s="25"/>
      <c r="F590" s="45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4:16" x14ac:dyDescent="0.2">
      <c r="D591" s="25"/>
      <c r="E591" s="25"/>
      <c r="F591" s="45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4:16" x14ac:dyDescent="0.2">
      <c r="D592" s="25"/>
      <c r="E592" s="25"/>
      <c r="F592" s="45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4:16" x14ac:dyDescent="0.2">
      <c r="D593" s="25"/>
      <c r="E593" s="25"/>
      <c r="F593" s="45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4:16" x14ac:dyDescent="0.2">
      <c r="D594" s="25"/>
      <c r="E594" s="25"/>
      <c r="F594" s="45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4:16" x14ac:dyDescent="0.2">
      <c r="D595" s="25"/>
      <c r="E595" s="25"/>
      <c r="F595" s="45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4:16" x14ac:dyDescent="0.2">
      <c r="D596" s="25"/>
      <c r="E596" s="25"/>
      <c r="F596" s="45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4:16" x14ac:dyDescent="0.2">
      <c r="D597" s="25"/>
      <c r="E597" s="25"/>
      <c r="F597" s="45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4:16" x14ac:dyDescent="0.2">
      <c r="D598" s="25"/>
      <c r="E598" s="25"/>
      <c r="F598" s="45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4:16" x14ac:dyDescent="0.2">
      <c r="D599" s="25"/>
      <c r="E599" s="25"/>
      <c r="F599" s="45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4:16" x14ac:dyDescent="0.2">
      <c r="D600" s="25"/>
      <c r="E600" s="25"/>
      <c r="F600" s="45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4:16" x14ac:dyDescent="0.2">
      <c r="D601" s="25"/>
      <c r="E601" s="25"/>
      <c r="F601" s="45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4:16" x14ac:dyDescent="0.2">
      <c r="D602" s="25"/>
      <c r="E602" s="25"/>
      <c r="F602" s="45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4:16" x14ac:dyDescent="0.2">
      <c r="D603" s="25"/>
      <c r="E603" s="25"/>
      <c r="F603" s="45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4:16" x14ac:dyDescent="0.2">
      <c r="D604" s="25"/>
      <c r="E604" s="25"/>
      <c r="F604" s="45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4:16" x14ac:dyDescent="0.2">
      <c r="D605" s="25"/>
      <c r="E605" s="25"/>
      <c r="F605" s="45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4:16" x14ac:dyDescent="0.2">
      <c r="D606" s="25"/>
      <c r="E606" s="25"/>
      <c r="F606" s="45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4:16" x14ac:dyDescent="0.2">
      <c r="D607" s="25"/>
      <c r="E607" s="25"/>
      <c r="F607" s="45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4:16" x14ac:dyDescent="0.2">
      <c r="D608" s="25"/>
      <c r="E608" s="25"/>
      <c r="F608" s="45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4:16" x14ac:dyDescent="0.2">
      <c r="D609" s="25"/>
      <c r="E609" s="25"/>
      <c r="F609" s="45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4:16" x14ac:dyDescent="0.2">
      <c r="D610" s="25"/>
      <c r="E610" s="25"/>
      <c r="F610" s="45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4:16" x14ac:dyDescent="0.2">
      <c r="D611" s="25"/>
      <c r="E611" s="25"/>
      <c r="F611" s="45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4:16" x14ac:dyDescent="0.2">
      <c r="D612" s="25"/>
      <c r="E612" s="25"/>
      <c r="F612" s="45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4:16" x14ac:dyDescent="0.2">
      <c r="D613" s="25"/>
      <c r="E613" s="25"/>
      <c r="F613" s="45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4:16" x14ac:dyDescent="0.2">
      <c r="D614" s="25"/>
      <c r="E614" s="25"/>
      <c r="F614" s="45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4:16" x14ac:dyDescent="0.2">
      <c r="D615" s="25"/>
      <c r="E615" s="25"/>
      <c r="F615" s="45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4:16" x14ac:dyDescent="0.2">
      <c r="D616" s="25"/>
      <c r="E616" s="25"/>
      <c r="F616" s="45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4:16" x14ac:dyDescent="0.2">
      <c r="D617" s="25"/>
      <c r="E617" s="25"/>
      <c r="F617" s="45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4:16" x14ac:dyDescent="0.2">
      <c r="D618" s="25"/>
      <c r="E618" s="25"/>
      <c r="F618" s="45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4:16" x14ac:dyDescent="0.2">
      <c r="D619" s="25"/>
      <c r="E619" s="25"/>
      <c r="F619" s="45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4:16" x14ac:dyDescent="0.2">
      <c r="D620" s="25"/>
      <c r="E620" s="25"/>
      <c r="F620" s="45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4:16" x14ac:dyDescent="0.2">
      <c r="D621" s="25"/>
      <c r="E621" s="25"/>
      <c r="F621" s="45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4:16" x14ac:dyDescent="0.2">
      <c r="D622" s="25"/>
      <c r="E622" s="25"/>
      <c r="F622" s="45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4:16" x14ac:dyDescent="0.2">
      <c r="D623" s="25"/>
      <c r="E623" s="25"/>
      <c r="F623" s="45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4:16" x14ac:dyDescent="0.2">
      <c r="D624" s="25"/>
      <c r="E624" s="25"/>
      <c r="F624" s="45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4:16" x14ac:dyDescent="0.2">
      <c r="D625" s="25"/>
      <c r="E625" s="25"/>
      <c r="F625" s="45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4:16" x14ac:dyDescent="0.2">
      <c r="D626" s="25"/>
      <c r="E626" s="25"/>
      <c r="F626" s="45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4:16" x14ac:dyDescent="0.2">
      <c r="D627" s="25"/>
      <c r="E627" s="25"/>
      <c r="F627" s="45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4:16" x14ac:dyDescent="0.2">
      <c r="D628" s="25"/>
      <c r="E628" s="25"/>
      <c r="F628" s="45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4:16" x14ac:dyDescent="0.2">
      <c r="D629" s="25"/>
      <c r="E629" s="25"/>
      <c r="F629" s="45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4:16" x14ac:dyDescent="0.2">
      <c r="D630" s="25"/>
      <c r="E630" s="25"/>
      <c r="F630" s="45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4:16" x14ac:dyDescent="0.2">
      <c r="D631" s="25"/>
      <c r="E631" s="25"/>
      <c r="F631" s="45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4:16" x14ac:dyDescent="0.2">
      <c r="D632" s="25"/>
      <c r="E632" s="25"/>
      <c r="F632" s="45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4:16" x14ac:dyDescent="0.2">
      <c r="D633" s="25"/>
      <c r="E633" s="25"/>
      <c r="F633" s="45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4:16" x14ac:dyDescent="0.2">
      <c r="D634" s="25"/>
      <c r="E634" s="25"/>
      <c r="F634" s="45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4:16" x14ac:dyDescent="0.2">
      <c r="D635" s="25"/>
      <c r="E635" s="25"/>
      <c r="F635" s="45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4:16" x14ac:dyDescent="0.2">
      <c r="D636" s="25"/>
      <c r="E636" s="25"/>
      <c r="F636" s="45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4:16" x14ac:dyDescent="0.2">
      <c r="D637" s="25"/>
      <c r="E637" s="25"/>
      <c r="F637" s="45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4:16" x14ac:dyDescent="0.2">
      <c r="D638" s="25"/>
      <c r="E638" s="25"/>
      <c r="F638" s="45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4:16" x14ac:dyDescent="0.2">
      <c r="D639" s="25"/>
      <c r="E639" s="25"/>
      <c r="F639" s="45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4:16" x14ac:dyDescent="0.2">
      <c r="D640" s="25"/>
      <c r="E640" s="25"/>
      <c r="F640" s="45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4:16" x14ac:dyDescent="0.2">
      <c r="D641" s="25"/>
      <c r="E641" s="25"/>
      <c r="F641" s="45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4:16" x14ac:dyDescent="0.2">
      <c r="D642" s="25"/>
      <c r="E642" s="25"/>
      <c r="F642" s="45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4:16" x14ac:dyDescent="0.2">
      <c r="D643" s="25"/>
      <c r="E643" s="25"/>
      <c r="F643" s="45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4:16" x14ac:dyDescent="0.2">
      <c r="D644" s="25"/>
      <c r="E644" s="25"/>
      <c r="F644" s="45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4:16" x14ac:dyDescent="0.2">
      <c r="D645" s="25"/>
      <c r="E645" s="25"/>
      <c r="F645" s="45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4:16" x14ac:dyDescent="0.2">
      <c r="D646" s="25"/>
      <c r="E646" s="25"/>
      <c r="F646" s="45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4:16" x14ac:dyDescent="0.2">
      <c r="D647" s="25"/>
      <c r="E647" s="25"/>
      <c r="F647" s="45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4:16" x14ac:dyDescent="0.2">
      <c r="D648" s="25"/>
      <c r="E648" s="25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4:16" x14ac:dyDescent="0.2">
      <c r="D649" s="25"/>
      <c r="E649" s="25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4:16" x14ac:dyDescent="0.2">
      <c r="D650" s="25"/>
      <c r="E650" s="25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4:16" x14ac:dyDescent="0.2">
      <c r="D651" s="25"/>
      <c r="E651" s="25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4:16" x14ac:dyDescent="0.2">
      <c r="D652" s="25"/>
      <c r="E652" s="25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4:16" x14ac:dyDescent="0.2">
      <c r="D653" s="25"/>
      <c r="E653" s="25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4:16" x14ac:dyDescent="0.2">
      <c r="D654" s="25"/>
      <c r="E654" s="25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4:16" x14ac:dyDescent="0.2">
      <c r="D655" s="25"/>
      <c r="E655" s="25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4:16" x14ac:dyDescent="0.2">
      <c r="D656" s="25"/>
      <c r="E656" s="25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4:16" x14ac:dyDescent="0.2">
      <c r="D657" s="25"/>
      <c r="E657" s="25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4:16" x14ac:dyDescent="0.2">
      <c r="D658" s="25"/>
      <c r="E658" s="25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4:16" x14ac:dyDescent="0.2">
      <c r="D659" s="25"/>
      <c r="E659" s="25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4:16" x14ac:dyDescent="0.2">
      <c r="D660" s="25"/>
      <c r="E660" s="25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4:16" x14ac:dyDescent="0.2">
      <c r="D661" s="25"/>
      <c r="E661" s="25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4:16" x14ac:dyDescent="0.2">
      <c r="D662" s="25"/>
      <c r="E662" s="25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4:16" x14ac:dyDescent="0.2">
      <c r="D663" s="25"/>
      <c r="E663" s="25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4:16" x14ac:dyDescent="0.2">
      <c r="D664" s="25"/>
      <c r="E664" s="25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4:16" x14ac:dyDescent="0.2">
      <c r="D665" s="25"/>
      <c r="E665" s="25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4:16" x14ac:dyDescent="0.2">
      <c r="D666" s="25"/>
      <c r="E666" s="25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4:16" x14ac:dyDescent="0.2">
      <c r="D667" s="25"/>
      <c r="E667" s="25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4:16" x14ac:dyDescent="0.2">
      <c r="D668" s="25"/>
      <c r="E668" s="25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4:16" x14ac:dyDescent="0.2">
      <c r="D669" s="25"/>
      <c r="E669" s="25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4:16" x14ac:dyDescent="0.2">
      <c r="D670" s="25"/>
      <c r="E670" s="25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4:16" x14ac:dyDescent="0.2">
      <c r="D671" s="25"/>
      <c r="E671" s="25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4:16" x14ac:dyDescent="0.2">
      <c r="D672" s="25"/>
      <c r="E672" s="25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4:16" x14ac:dyDescent="0.2">
      <c r="D673" s="25"/>
      <c r="E673" s="25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4:16" x14ac:dyDescent="0.2">
      <c r="D674" s="25"/>
      <c r="E674" s="25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4:16" x14ac:dyDescent="0.2">
      <c r="D675" s="25"/>
      <c r="E675" s="25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4:16" x14ac:dyDescent="0.2">
      <c r="D676" s="25"/>
      <c r="E676" s="25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4:16" x14ac:dyDescent="0.2">
      <c r="D677" s="25"/>
      <c r="E677" s="25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4:16" x14ac:dyDescent="0.2">
      <c r="D678" s="25"/>
      <c r="E678" s="25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4:16" x14ac:dyDescent="0.2">
      <c r="D679" s="25"/>
      <c r="E679" s="25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4:16" x14ac:dyDescent="0.2">
      <c r="D680" s="25"/>
      <c r="E680" s="25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4:16" x14ac:dyDescent="0.2">
      <c r="D681" s="25"/>
      <c r="E681" s="25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4:16" x14ac:dyDescent="0.2">
      <c r="D682" s="25"/>
      <c r="E682" s="25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4:16" x14ac:dyDescent="0.2">
      <c r="D683" s="25"/>
      <c r="E683" s="25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4:16" x14ac:dyDescent="0.2">
      <c r="D684" s="25"/>
      <c r="E684" s="25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4:16" x14ac:dyDescent="0.2">
      <c r="D685" s="25"/>
      <c r="E685" s="25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4:16" x14ac:dyDescent="0.2">
      <c r="D686" s="25"/>
      <c r="E686" s="25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4:16" x14ac:dyDescent="0.2">
      <c r="D687" s="25"/>
      <c r="E687" s="25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4:16" x14ac:dyDescent="0.2">
      <c r="D688" s="25"/>
      <c r="E688" s="25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4:16" x14ac:dyDescent="0.2">
      <c r="D689" s="25"/>
      <c r="E689" s="25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4:16" x14ac:dyDescent="0.2">
      <c r="D690" s="25"/>
      <c r="E690" s="25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4:16" x14ac:dyDescent="0.2">
      <c r="D691" s="25"/>
      <c r="E691" s="25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4:16" x14ac:dyDescent="0.2">
      <c r="D692" s="25"/>
      <c r="E692" s="25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4:16" x14ac:dyDescent="0.2">
      <c r="D693" s="25"/>
      <c r="E693" s="25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4:16" x14ac:dyDescent="0.2">
      <c r="D694" s="25"/>
      <c r="E694" s="25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4:16" x14ac:dyDescent="0.2">
      <c r="D695" s="25"/>
      <c r="E695" s="25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4:16" x14ac:dyDescent="0.2">
      <c r="D696" s="25"/>
      <c r="E696" s="25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4:16" x14ac:dyDescent="0.2">
      <c r="D697" s="25"/>
      <c r="E697" s="25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4:16" x14ac:dyDescent="0.2">
      <c r="D698" s="25"/>
      <c r="E698" s="25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4:16" x14ac:dyDescent="0.2">
      <c r="D699" s="25"/>
      <c r="E699" s="25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4:16" x14ac:dyDescent="0.2">
      <c r="D700" s="25"/>
      <c r="E700" s="25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4:16" x14ac:dyDescent="0.2">
      <c r="D701" s="25"/>
      <c r="E701" s="25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4:16" x14ac:dyDescent="0.2">
      <c r="D702" s="25"/>
      <c r="E702" s="25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4:16" x14ac:dyDescent="0.2">
      <c r="D703" s="25"/>
      <c r="E703" s="25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4:16" x14ac:dyDescent="0.2">
      <c r="D704" s="25"/>
      <c r="E704" s="25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4:16" x14ac:dyDescent="0.2">
      <c r="D705" s="25"/>
      <c r="E705" s="25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4:16" x14ac:dyDescent="0.2">
      <c r="D706" s="25"/>
      <c r="E706" s="25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4:16" x14ac:dyDescent="0.2">
      <c r="D707" s="25"/>
      <c r="E707" s="25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4:16" x14ac:dyDescent="0.2">
      <c r="D708" s="25"/>
      <c r="E708" s="25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4:16" x14ac:dyDescent="0.2">
      <c r="D709" s="25"/>
      <c r="E709" s="25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4:16" x14ac:dyDescent="0.2">
      <c r="D710" s="25"/>
      <c r="E710" s="25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4:16" x14ac:dyDescent="0.2">
      <c r="D711" s="25"/>
      <c r="E711" s="25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4:16" x14ac:dyDescent="0.2">
      <c r="D712" s="25"/>
      <c r="E712" s="25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4:16" x14ac:dyDescent="0.2">
      <c r="D713" s="25"/>
      <c r="E713" s="25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4:16" x14ac:dyDescent="0.2">
      <c r="D714" s="25"/>
      <c r="E714" s="25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4:16" x14ac:dyDescent="0.2">
      <c r="D715" s="25"/>
      <c r="E715" s="25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4:16" x14ac:dyDescent="0.2">
      <c r="D716" s="25"/>
      <c r="E716" s="25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4:16" x14ac:dyDescent="0.2">
      <c r="D717" s="25"/>
      <c r="E717" s="25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4:16" x14ac:dyDescent="0.2">
      <c r="D718" s="25"/>
      <c r="E718" s="25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4:16" x14ac:dyDescent="0.2">
      <c r="D719" s="25"/>
      <c r="E719" s="25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4:16" x14ac:dyDescent="0.2">
      <c r="D720" s="25"/>
      <c r="E720" s="25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4:16" x14ac:dyDescent="0.2">
      <c r="D721" s="25"/>
      <c r="E721" s="25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4:16" x14ac:dyDescent="0.2">
      <c r="D722" s="25"/>
      <c r="E722" s="25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4:16" x14ac:dyDescent="0.2">
      <c r="D723" s="25"/>
      <c r="E723" s="25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4:16" x14ac:dyDescent="0.2">
      <c r="D724" s="25"/>
      <c r="E724" s="25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4:16" x14ac:dyDescent="0.2">
      <c r="D725" s="25"/>
      <c r="E725" s="25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4:16" x14ac:dyDescent="0.2">
      <c r="D726" s="25"/>
      <c r="E726" s="25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4:16" x14ac:dyDescent="0.2">
      <c r="D727" s="25"/>
      <c r="E727" s="25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4:16" x14ac:dyDescent="0.2">
      <c r="D728" s="25"/>
      <c r="E728" s="25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4:16" x14ac:dyDescent="0.2">
      <c r="D729" s="25"/>
      <c r="E729" s="25"/>
      <c r="G729" s="3"/>
      <c r="H729" s="3"/>
      <c r="I729" s="3"/>
      <c r="J729" s="3"/>
      <c r="K729" s="3"/>
      <c r="L729" s="3"/>
      <c r="M729" s="3"/>
      <c r="N729" s="3"/>
      <c r="O729" s="3"/>
      <c r="P729" s="3"/>
    </row>
  </sheetData>
  <sortState xmlns:xlrd2="http://schemas.microsoft.com/office/spreadsheetml/2017/richdata2" ref="R3:AE46">
    <sortCondition ref="R3:R46"/>
  </sortState>
  <mergeCells count="2">
    <mergeCell ref="C1:P1"/>
    <mergeCell ref="R1:A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126E-BB88-9F41-87B6-A517F2EDFD4B}">
  <dimension ref="A1:AF58"/>
  <sheetViews>
    <sheetView workbookViewId="0">
      <selection activeCell="C3" sqref="C3"/>
    </sheetView>
  </sheetViews>
  <sheetFormatPr baseColWidth="10" defaultRowHeight="16" x14ac:dyDescent="0.2"/>
  <cols>
    <col min="1" max="1" width="14.6640625" customWidth="1"/>
    <col min="2" max="2" width="14.1640625" customWidth="1"/>
    <col min="3" max="3" width="13.5" customWidth="1"/>
    <col min="16" max="16" width="10.83203125" style="38"/>
  </cols>
  <sheetData>
    <row r="1" spans="1:32" ht="17" thickBot="1" x14ac:dyDescent="0.25">
      <c r="C1" s="112" t="s">
        <v>74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R1" s="111" t="s">
        <v>73</v>
      </c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</row>
    <row r="2" spans="1:32" ht="35" x14ac:dyDescent="0.25">
      <c r="A2" s="1" t="s">
        <v>78</v>
      </c>
      <c r="B2" s="80" t="s">
        <v>75</v>
      </c>
      <c r="C2" s="80" t="s">
        <v>1368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R2" s="4" t="s">
        <v>55</v>
      </c>
      <c r="S2" s="5"/>
      <c r="T2" s="5"/>
      <c r="U2" s="6" t="s">
        <v>1</v>
      </c>
      <c r="V2" s="6" t="s">
        <v>2</v>
      </c>
      <c r="W2" s="6" t="s">
        <v>3</v>
      </c>
      <c r="X2" s="6" t="s">
        <v>4</v>
      </c>
      <c r="Y2" s="6" t="s">
        <v>5</v>
      </c>
      <c r="Z2" s="6" t="s">
        <v>6</v>
      </c>
      <c r="AA2" s="6" t="s">
        <v>7</v>
      </c>
      <c r="AB2" s="6" t="s">
        <v>8</v>
      </c>
      <c r="AC2" s="6" t="s">
        <v>9</v>
      </c>
      <c r="AD2" s="7" t="s">
        <v>10</v>
      </c>
      <c r="AE2" s="8" t="s">
        <v>11</v>
      </c>
    </row>
    <row r="3" spans="1:32" x14ac:dyDescent="0.2">
      <c r="A3" s="2" t="s">
        <v>13</v>
      </c>
      <c r="B3" t="s">
        <v>1319</v>
      </c>
      <c r="D3" s="79">
        <v>49.655000000000001</v>
      </c>
      <c r="E3" s="79">
        <v>2.8479999999999999</v>
      </c>
      <c r="F3" s="79">
        <v>18.094000000000001</v>
      </c>
      <c r="G3" s="79">
        <v>0.03</v>
      </c>
      <c r="H3" s="79">
        <v>8.8979999999999997</v>
      </c>
      <c r="I3" s="79">
        <v>0.19800000000000001</v>
      </c>
      <c r="J3" s="79">
        <v>3.4359999999999999</v>
      </c>
      <c r="K3" s="79">
        <v>7.524</v>
      </c>
      <c r="L3" s="79">
        <v>6.4820000000000002</v>
      </c>
      <c r="M3" s="79">
        <v>2.722</v>
      </c>
      <c r="N3" s="79">
        <v>1.1970000000000001</v>
      </c>
      <c r="O3" s="79">
        <v>101.08499999999999</v>
      </c>
      <c r="R3" s="9"/>
      <c r="T3" s="10" t="s">
        <v>56</v>
      </c>
      <c r="U3" s="11">
        <f>AVERAGE(S24,S44,S56)</f>
        <v>5.1790343806645822E-4</v>
      </c>
      <c r="V3" s="11">
        <f t="shared" ref="V3:AE5" si="0">AVERAGE(T24,T44,T56)</f>
        <v>0.53929483989062987</v>
      </c>
      <c r="W3" s="11">
        <f t="shared" si="0"/>
        <v>-0.362171565107412</v>
      </c>
      <c r="X3" s="12"/>
      <c r="Y3" s="11">
        <f t="shared" si="0"/>
        <v>0.83180830026147234</v>
      </c>
      <c r="Z3" s="12"/>
      <c r="AA3" s="11">
        <f t="shared" si="0"/>
        <v>0.24388383483019402</v>
      </c>
      <c r="AB3" s="11">
        <f t="shared" si="0"/>
        <v>-0.1540709561208353</v>
      </c>
      <c r="AC3" s="11">
        <f t="shared" si="0"/>
        <v>-5.0402196345281451</v>
      </c>
      <c r="AD3" s="11">
        <f t="shared" si="0"/>
        <v>-0.81161952442475316</v>
      </c>
      <c r="AE3" s="13"/>
    </row>
    <row r="4" spans="1:32" x14ac:dyDescent="0.2">
      <c r="A4" s="2" t="s">
        <v>14</v>
      </c>
      <c r="B4" t="s">
        <v>1319</v>
      </c>
      <c r="D4" s="79">
        <v>47.264000000000003</v>
      </c>
      <c r="E4" s="79">
        <v>3.0089999999999999</v>
      </c>
      <c r="F4" s="79">
        <v>17.056999999999999</v>
      </c>
      <c r="G4" s="79">
        <v>3.2000000000000001E-2</v>
      </c>
      <c r="H4" s="79">
        <v>9.3729999999999993</v>
      </c>
      <c r="I4" s="79">
        <v>0.23400000000000001</v>
      </c>
      <c r="J4" s="79">
        <v>3.645</v>
      </c>
      <c r="K4" s="79">
        <v>7.6310000000000002</v>
      </c>
      <c r="L4" s="79">
        <v>6.3810000000000002</v>
      </c>
      <c r="M4" s="79">
        <v>2.6749999999999998</v>
      </c>
      <c r="N4" s="79">
        <v>1.1919999999999999</v>
      </c>
      <c r="O4" s="79">
        <v>98.492000000000004</v>
      </c>
      <c r="R4" s="9"/>
      <c r="T4" s="10" t="s">
        <v>57</v>
      </c>
      <c r="U4" s="11">
        <f>AVERAGE(S25,S45,S57)</f>
        <v>1.5339679853559838</v>
      </c>
      <c r="V4" s="11">
        <f t="shared" si="0"/>
        <v>3.1661204598728432</v>
      </c>
      <c r="W4" s="11">
        <f t="shared" si="0"/>
        <v>1.2798445704169945</v>
      </c>
      <c r="X4" s="12"/>
      <c r="Y4" s="11">
        <f t="shared" si="0"/>
        <v>2.6101467380548855</v>
      </c>
      <c r="Z4" s="12"/>
      <c r="AA4" s="11">
        <f t="shared" si="0"/>
        <v>2.0895082969635106</v>
      </c>
      <c r="AB4" s="11">
        <f t="shared" si="0"/>
        <v>0.49595195223975069</v>
      </c>
      <c r="AC4" s="11">
        <f t="shared" si="0"/>
        <v>5.3597684085903969</v>
      </c>
      <c r="AD4" s="11">
        <f t="shared" si="0"/>
        <v>6.9554788967148609</v>
      </c>
      <c r="AE4" s="14">
        <f t="shared" si="0"/>
        <v>15.715241839547366</v>
      </c>
    </row>
    <row r="5" spans="1:32" ht="17" thickBot="1" x14ac:dyDescent="0.25">
      <c r="A5" s="2" t="s">
        <v>15</v>
      </c>
      <c r="B5" t="s">
        <v>1319</v>
      </c>
      <c r="D5" s="79">
        <v>48.258000000000003</v>
      </c>
      <c r="E5" s="79">
        <v>2.9529999999999998</v>
      </c>
      <c r="F5" s="79">
        <v>17.100999999999999</v>
      </c>
      <c r="G5" s="79" t="s">
        <v>16</v>
      </c>
      <c r="H5" s="79">
        <v>9.2040000000000006</v>
      </c>
      <c r="I5" s="79">
        <v>0.19700000000000001</v>
      </c>
      <c r="J5" s="79">
        <v>3.621</v>
      </c>
      <c r="K5" s="79">
        <v>7.524</v>
      </c>
      <c r="L5" s="79">
        <v>6.2640000000000002</v>
      </c>
      <c r="M5" s="79">
        <v>2.7850000000000001</v>
      </c>
      <c r="N5" s="79">
        <v>1.2470000000000001</v>
      </c>
      <c r="O5" s="79">
        <v>99.156000000000006</v>
      </c>
      <c r="R5" s="15"/>
      <c r="S5" s="16"/>
      <c r="T5" s="17" t="s">
        <v>58</v>
      </c>
      <c r="U5" s="18">
        <f>AVERAGE(S26,S46,S58)</f>
        <v>0.80478488663128067</v>
      </c>
      <c r="V5" s="18">
        <f t="shared" si="0"/>
        <v>4.7378561856272101E-2</v>
      </c>
      <c r="W5" s="18">
        <f t="shared" si="0"/>
        <v>0.18889323213218903</v>
      </c>
      <c r="X5" s="18">
        <f t="shared" si="0"/>
        <v>3.4512848985520359E-2</v>
      </c>
      <c r="Y5" s="18">
        <f t="shared" si="0"/>
        <v>0.18003602676234201</v>
      </c>
      <c r="Z5" s="18">
        <f t="shared" si="0"/>
        <v>3.6074209142995153E-2</v>
      </c>
      <c r="AA5" s="18">
        <f t="shared" si="0"/>
        <v>9.1774098541310356E-2</v>
      </c>
      <c r="AB5" s="18">
        <f t="shared" si="0"/>
        <v>4.395831676856899E-2</v>
      </c>
      <c r="AC5" s="18">
        <f t="shared" si="0"/>
        <v>0.16872274852013769</v>
      </c>
      <c r="AD5" s="18">
        <f t="shared" si="0"/>
        <v>4.2145937825854213E-2</v>
      </c>
      <c r="AE5" s="19">
        <f t="shared" si="0"/>
        <v>3.6674357053900535E-2</v>
      </c>
    </row>
    <row r="6" spans="1:32" x14ac:dyDescent="0.2">
      <c r="A6" s="2" t="s">
        <v>17</v>
      </c>
      <c r="B6" t="s">
        <v>1319</v>
      </c>
      <c r="D6" s="79">
        <v>45.847999999999999</v>
      </c>
      <c r="E6" s="79">
        <v>2.9529999999999998</v>
      </c>
      <c r="F6" s="79">
        <v>16.939</v>
      </c>
      <c r="G6" s="79" t="s">
        <v>16</v>
      </c>
      <c r="H6" s="79">
        <v>9.91</v>
      </c>
      <c r="I6" s="79">
        <v>0.24299999999999999</v>
      </c>
      <c r="J6" s="79">
        <v>3.97</v>
      </c>
      <c r="K6" s="79">
        <v>8.9440000000000008</v>
      </c>
      <c r="L6" s="79">
        <v>6.0860000000000003</v>
      </c>
      <c r="M6" s="79">
        <v>2.2879999999999998</v>
      </c>
      <c r="N6" s="79">
        <v>1.351</v>
      </c>
      <c r="O6" s="79">
        <v>98.533000000000001</v>
      </c>
    </row>
    <row r="7" spans="1:32" x14ac:dyDescent="0.2">
      <c r="A7" s="2" t="s">
        <v>18</v>
      </c>
      <c r="B7" t="s">
        <v>1319</v>
      </c>
      <c r="D7" s="79">
        <v>48.235999999999997</v>
      </c>
      <c r="E7" s="79">
        <v>2.93</v>
      </c>
      <c r="F7" s="79">
        <v>17.190999999999999</v>
      </c>
      <c r="G7" s="79" t="s">
        <v>16</v>
      </c>
      <c r="H7" s="79">
        <v>9.3469999999999995</v>
      </c>
      <c r="I7" s="79">
        <v>0.23699999999999999</v>
      </c>
      <c r="J7" s="79">
        <v>3.6539999999999999</v>
      </c>
      <c r="K7" s="79">
        <v>7.7389999999999999</v>
      </c>
      <c r="L7" s="79">
        <v>6.5030000000000001</v>
      </c>
      <c r="M7" s="79">
        <v>2.694</v>
      </c>
      <c r="N7" s="79">
        <v>1.2589999999999999</v>
      </c>
      <c r="O7" s="79">
        <v>99.79</v>
      </c>
    </row>
    <row r="8" spans="1:32" x14ac:dyDescent="0.2">
      <c r="A8" s="2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>
        <v>0</v>
      </c>
    </row>
    <row r="9" spans="1:32" x14ac:dyDescent="0.2">
      <c r="A9" s="2" t="s">
        <v>19</v>
      </c>
      <c r="B9" t="s">
        <v>1369</v>
      </c>
      <c r="D9" s="79">
        <v>46.24</v>
      </c>
      <c r="E9" s="79">
        <v>3.7109999999999999</v>
      </c>
      <c r="F9" s="79">
        <v>16.186</v>
      </c>
      <c r="G9" s="79" t="s">
        <v>16</v>
      </c>
      <c r="H9" s="79">
        <v>10.65</v>
      </c>
      <c r="I9" s="79">
        <v>0.19900000000000001</v>
      </c>
      <c r="J9" s="79">
        <v>3.97</v>
      </c>
      <c r="K9" s="79">
        <v>9.1679999999999993</v>
      </c>
      <c r="L9" s="79">
        <v>5.6829999999999998</v>
      </c>
      <c r="M9" s="79">
        <v>2.3839999999999999</v>
      </c>
      <c r="N9" s="79">
        <v>1.2709999999999999</v>
      </c>
      <c r="O9" s="79">
        <v>99.462000000000003</v>
      </c>
      <c r="R9" s="63" t="s">
        <v>0</v>
      </c>
      <c r="S9" s="63" t="s">
        <v>1</v>
      </c>
      <c r="T9" s="63" t="s">
        <v>2</v>
      </c>
      <c r="U9" s="63" t="s">
        <v>3</v>
      </c>
      <c r="V9" s="63" t="s">
        <v>4</v>
      </c>
      <c r="W9" s="63" t="s">
        <v>5</v>
      </c>
      <c r="X9" s="63" t="s">
        <v>6</v>
      </c>
      <c r="Y9" s="63" t="s">
        <v>7</v>
      </c>
      <c r="Z9" s="63" t="s">
        <v>8</v>
      </c>
      <c r="AA9" s="63" t="s">
        <v>9</v>
      </c>
      <c r="AB9" s="63" t="s">
        <v>10</v>
      </c>
      <c r="AC9" s="63" t="s">
        <v>11</v>
      </c>
      <c r="AD9" s="63" t="s">
        <v>12</v>
      </c>
    </row>
    <row r="10" spans="1:32" x14ac:dyDescent="0.2">
      <c r="A10" s="2" t="s">
        <v>20</v>
      </c>
      <c r="B10" t="s">
        <v>1369</v>
      </c>
      <c r="D10" s="79">
        <v>47.813000000000002</v>
      </c>
      <c r="E10" s="79">
        <v>3.6619999999999999</v>
      </c>
      <c r="F10" s="79">
        <v>16.393000000000001</v>
      </c>
      <c r="G10" s="79">
        <v>2E-3</v>
      </c>
      <c r="H10" s="79">
        <v>10.677</v>
      </c>
      <c r="I10" s="79">
        <v>0.189</v>
      </c>
      <c r="J10" s="79">
        <v>3.9950000000000001</v>
      </c>
      <c r="K10" s="79">
        <v>9.1129999999999995</v>
      </c>
      <c r="L10" s="79">
        <v>5.8070000000000004</v>
      </c>
      <c r="M10" s="79">
        <v>2.3879999999999999</v>
      </c>
      <c r="N10" s="79">
        <v>1.2869999999999999</v>
      </c>
      <c r="O10" s="79">
        <v>101.327</v>
      </c>
      <c r="R10" t="s">
        <v>59</v>
      </c>
      <c r="S10" s="33">
        <v>50.007199999999997</v>
      </c>
      <c r="T10" s="33">
        <v>2.6127400000000001</v>
      </c>
      <c r="U10" s="33">
        <v>13.270200000000001</v>
      </c>
      <c r="V10" s="33">
        <v>6.8617999999999998E-2</v>
      </c>
      <c r="W10" s="33">
        <v>10.5608</v>
      </c>
      <c r="X10" s="33">
        <v>0.20064399999999999</v>
      </c>
      <c r="Y10" s="33">
        <v>7.2318699999999998</v>
      </c>
      <c r="Z10" s="33">
        <v>10.9717</v>
      </c>
      <c r="AA10" s="33">
        <v>2.5477400000000001</v>
      </c>
      <c r="AB10" s="33">
        <v>0.48625800000000002</v>
      </c>
      <c r="AC10" s="33">
        <v>0.258077</v>
      </c>
      <c r="AD10" s="33">
        <v>98.215800000000002</v>
      </c>
    </row>
    <row r="11" spans="1:32" x14ac:dyDescent="0.2">
      <c r="A11" s="2" t="s">
        <v>21</v>
      </c>
      <c r="B11" t="s">
        <v>1369</v>
      </c>
      <c r="D11" s="79">
        <v>48.540999999999997</v>
      </c>
      <c r="E11" s="79">
        <v>3.68</v>
      </c>
      <c r="F11" s="79">
        <v>16.597999999999999</v>
      </c>
      <c r="G11" s="79">
        <v>1.7000000000000001E-2</v>
      </c>
      <c r="H11" s="79">
        <v>10.523999999999999</v>
      </c>
      <c r="I11" s="79">
        <v>0.17699999999999999</v>
      </c>
      <c r="J11" s="79">
        <v>3.988</v>
      </c>
      <c r="K11" s="79">
        <v>8.9749999999999996</v>
      </c>
      <c r="L11" s="79">
        <v>5.673</v>
      </c>
      <c r="M11" s="79">
        <v>2.3860000000000001</v>
      </c>
      <c r="N11" s="79">
        <v>1.2689999999999999</v>
      </c>
      <c r="O11" s="79">
        <v>101.828</v>
      </c>
      <c r="R11" t="s">
        <v>59</v>
      </c>
      <c r="S11" s="33">
        <v>50.5032</v>
      </c>
      <c r="T11" s="33">
        <v>2.5634299999999999</v>
      </c>
      <c r="U11" s="33">
        <v>13.2995</v>
      </c>
      <c r="V11" s="33">
        <v>2.3605999999999999E-2</v>
      </c>
      <c r="W11" s="33">
        <v>10.753399999999999</v>
      </c>
      <c r="X11" s="33">
        <v>0.13195200000000001</v>
      </c>
      <c r="Y11" s="33">
        <v>7.3752399999999998</v>
      </c>
      <c r="Z11" s="33">
        <v>10.9969</v>
      </c>
      <c r="AA11" s="33">
        <v>2.5571799999999998</v>
      </c>
      <c r="AB11" s="33">
        <v>0.462285</v>
      </c>
      <c r="AC11" s="33">
        <v>0.27517999999999998</v>
      </c>
      <c r="AD11" s="33">
        <v>98.941900000000004</v>
      </c>
    </row>
    <row r="12" spans="1:32" x14ac:dyDescent="0.2">
      <c r="A12" s="2" t="s">
        <v>22</v>
      </c>
      <c r="B12" t="s">
        <v>1369</v>
      </c>
      <c r="D12" s="79">
        <v>45.707000000000001</v>
      </c>
      <c r="E12" s="79">
        <v>3.7559999999999998</v>
      </c>
      <c r="F12" s="79">
        <v>15.677</v>
      </c>
      <c r="G12" s="79">
        <v>0</v>
      </c>
      <c r="H12" s="79">
        <v>10.288</v>
      </c>
      <c r="I12" s="79">
        <v>0.182</v>
      </c>
      <c r="J12" s="79">
        <v>5.3979999999999997</v>
      </c>
      <c r="K12" s="79">
        <v>10.340999999999999</v>
      </c>
      <c r="L12" s="79">
        <v>4.7300000000000004</v>
      </c>
      <c r="M12" s="79">
        <v>1.79</v>
      </c>
      <c r="N12" s="79">
        <v>1.048</v>
      </c>
      <c r="O12" s="79">
        <v>98.915000000000006</v>
      </c>
      <c r="R12" t="s">
        <v>59</v>
      </c>
      <c r="S12" s="33">
        <v>50.689599999999999</v>
      </c>
      <c r="T12" s="33">
        <v>2.5676800000000002</v>
      </c>
      <c r="U12" s="33">
        <v>13.2994</v>
      </c>
      <c r="V12" s="33">
        <v>2.9148E-2</v>
      </c>
      <c r="W12" s="33">
        <v>10.400700000000001</v>
      </c>
      <c r="X12" s="33">
        <v>0.17163200000000001</v>
      </c>
      <c r="Y12" s="33">
        <v>7.2423200000000003</v>
      </c>
      <c r="Z12" s="33">
        <v>10.9993</v>
      </c>
      <c r="AA12" s="33">
        <v>2.4340999999999999</v>
      </c>
      <c r="AB12" s="33">
        <v>0.47409299999999999</v>
      </c>
      <c r="AC12" s="33">
        <v>0.22320400000000001</v>
      </c>
      <c r="AD12" s="33">
        <v>98.531099999999995</v>
      </c>
    </row>
    <row r="13" spans="1:32" x14ac:dyDescent="0.2">
      <c r="A13" s="2" t="s">
        <v>23</v>
      </c>
      <c r="B13" t="s">
        <v>1369</v>
      </c>
      <c r="D13" s="79">
        <v>47.180999999999997</v>
      </c>
      <c r="E13" s="79">
        <v>3.484</v>
      </c>
      <c r="F13" s="79">
        <v>17.088000000000001</v>
      </c>
      <c r="G13" s="79">
        <v>5.0000000000000001E-3</v>
      </c>
      <c r="H13" s="79">
        <v>10.64</v>
      </c>
      <c r="I13" s="79">
        <v>0.18</v>
      </c>
      <c r="J13" s="79">
        <v>4.0880000000000001</v>
      </c>
      <c r="K13" s="79">
        <v>9.6639999999999997</v>
      </c>
      <c r="L13" s="79">
        <v>5.7939999999999996</v>
      </c>
      <c r="M13" s="79">
        <v>2.2189999999999999</v>
      </c>
      <c r="N13" s="79">
        <v>1.08</v>
      </c>
      <c r="O13" s="79">
        <v>101.423</v>
      </c>
      <c r="R13" t="s">
        <v>60</v>
      </c>
      <c r="S13" s="33">
        <v>49.845500000000001</v>
      </c>
      <c r="T13" s="33">
        <v>2.5722</v>
      </c>
      <c r="U13" s="33">
        <v>13.2363</v>
      </c>
      <c r="V13" s="33">
        <v>2.5364000000000001E-2</v>
      </c>
      <c r="W13" s="33">
        <v>10.508599999999999</v>
      </c>
      <c r="X13" s="33">
        <v>0.149642</v>
      </c>
      <c r="Y13" s="33">
        <v>7.1979300000000004</v>
      </c>
      <c r="Z13" s="33">
        <v>10.918100000000001</v>
      </c>
      <c r="AA13" s="33">
        <v>2.5090499999999998</v>
      </c>
      <c r="AB13" s="33">
        <v>0.53466499999999995</v>
      </c>
      <c r="AC13" s="33">
        <v>0.22720599999999999</v>
      </c>
      <c r="AD13" s="33">
        <v>97.724500000000006</v>
      </c>
    </row>
    <row r="14" spans="1:32" x14ac:dyDescent="0.2">
      <c r="A14" s="2" t="s">
        <v>24</v>
      </c>
      <c r="B14" t="s">
        <v>1369</v>
      </c>
      <c r="D14" s="79">
        <v>47.959000000000003</v>
      </c>
      <c r="E14" s="79">
        <v>3.71</v>
      </c>
      <c r="F14" s="79">
        <v>16.545000000000002</v>
      </c>
      <c r="G14" s="79">
        <v>8.9999999999999993E-3</v>
      </c>
      <c r="H14" s="79">
        <v>10.618</v>
      </c>
      <c r="I14" s="79">
        <v>0.21199999999999999</v>
      </c>
      <c r="J14" s="79">
        <v>4.0549999999999997</v>
      </c>
      <c r="K14" s="79">
        <v>9.0519999999999996</v>
      </c>
      <c r="L14" s="79">
        <v>6.02</v>
      </c>
      <c r="M14" s="79">
        <v>2.492</v>
      </c>
      <c r="N14" s="79">
        <v>1.238</v>
      </c>
      <c r="O14" s="79">
        <v>101.91200000000001</v>
      </c>
      <c r="R14" t="s">
        <v>60</v>
      </c>
      <c r="S14" s="33">
        <v>50.149000000000001</v>
      </c>
      <c r="T14" s="33">
        <v>2.55945</v>
      </c>
      <c r="U14" s="33">
        <v>13.2202</v>
      </c>
      <c r="V14" s="33">
        <v>4.8357999999999998E-2</v>
      </c>
      <c r="W14" s="33">
        <v>10.5402</v>
      </c>
      <c r="X14" s="33">
        <v>0.17699699999999999</v>
      </c>
      <c r="Y14" s="33">
        <v>7.24817</v>
      </c>
      <c r="Z14" s="33">
        <v>10.9566</v>
      </c>
      <c r="AA14" s="33">
        <v>2.4865499999999998</v>
      </c>
      <c r="AB14" s="33">
        <v>0.49049900000000002</v>
      </c>
      <c r="AC14" s="33">
        <v>0.26072499999999998</v>
      </c>
      <c r="AD14" s="33">
        <v>98.136700000000005</v>
      </c>
    </row>
    <row r="15" spans="1:32" x14ac:dyDescent="0.2">
      <c r="A15" s="2" t="s">
        <v>25</v>
      </c>
      <c r="B15" t="s">
        <v>1369</v>
      </c>
      <c r="D15" s="79">
        <v>44.844000000000001</v>
      </c>
      <c r="E15" s="79">
        <v>3.786</v>
      </c>
      <c r="F15" s="79">
        <v>16.364999999999998</v>
      </c>
      <c r="G15" s="79" t="s">
        <v>16</v>
      </c>
      <c r="H15" s="79">
        <v>10.847</v>
      </c>
      <c r="I15" s="79">
        <v>0.22900000000000001</v>
      </c>
      <c r="J15" s="79">
        <v>3.8290000000000002</v>
      </c>
      <c r="K15" s="79">
        <v>9.1340000000000003</v>
      </c>
      <c r="L15" s="79">
        <v>5.8540000000000001</v>
      </c>
      <c r="M15" s="79">
        <v>2.4039999999999999</v>
      </c>
      <c r="N15" s="79">
        <v>1.1200000000000001</v>
      </c>
      <c r="O15" s="79">
        <v>98.412999999999997</v>
      </c>
      <c r="R15" t="s">
        <v>61</v>
      </c>
      <c r="S15" s="33">
        <v>49.707700000000003</v>
      </c>
      <c r="T15" s="33">
        <v>2.52915</v>
      </c>
      <c r="U15" s="33">
        <v>13.361000000000001</v>
      </c>
      <c r="V15" s="33">
        <v>6.7234000000000002E-2</v>
      </c>
      <c r="W15" s="33">
        <v>10.4421</v>
      </c>
      <c r="X15" s="33">
        <v>0.14695800000000001</v>
      </c>
      <c r="Y15" s="33">
        <v>7.3109200000000003</v>
      </c>
      <c r="Z15" s="33">
        <v>10.9771</v>
      </c>
      <c r="AA15" s="33">
        <v>2.4075799999999998</v>
      </c>
      <c r="AB15" s="33">
        <v>0.46359499999999998</v>
      </c>
      <c r="AC15" s="33">
        <v>0.30035400000000001</v>
      </c>
      <c r="AD15" s="33">
        <v>97.713700000000003</v>
      </c>
    </row>
    <row r="16" spans="1:32" x14ac:dyDescent="0.2">
      <c r="A16" s="2" t="s">
        <v>26</v>
      </c>
      <c r="B16" t="s">
        <v>1369</v>
      </c>
      <c r="D16" s="79">
        <v>46.015999999999998</v>
      </c>
      <c r="E16" s="79">
        <v>3.6709999999999998</v>
      </c>
      <c r="F16" s="79">
        <v>16.239999999999998</v>
      </c>
      <c r="G16" s="79" t="s">
        <v>16</v>
      </c>
      <c r="H16" s="79">
        <v>10.731</v>
      </c>
      <c r="I16" s="79">
        <v>0.191</v>
      </c>
      <c r="J16" s="79">
        <v>3.8980000000000001</v>
      </c>
      <c r="K16" s="79">
        <v>9</v>
      </c>
      <c r="L16" s="79">
        <v>5.8079999999999998</v>
      </c>
      <c r="M16" s="79">
        <v>2.5150000000000001</v>
      </c>
      <c r="N16" s="79">
        <v>1.3680000000000001</v>
      </c>
      <c r="O16" s="79">
        <v>99.438999999999993</v>
      </c>
      <c r="R16" t="s">
        <v>61</v>
      </c>
      <c r="S16" s="33">
        <v>49.57</v>
      </c>
      <c r="T16" s="33">
        <v>2.59328</v>
      </c>
      <c r="U16" s="33">
        <v>13.2021</v>
      </c>
      <c r="V16" s="33">
        <v>4.4290000000000003E-2</v>
      </c>
      <c r="W16" s="33">
        <v>10.5776</v>
      </c>
      <c r="X16" s="33">
        <v>0.140792</v>
      </c>
      <c r="Y16" s="33">
        <v>7.1957399999999998</v>
      </c>
      <c r="Z16" s="33">
        <v>10.979100000000001</v>
      </c>
      <c r="AA16" s="33">
        <v>2.5078299999999998</v>
      </c>
      <c r="AB16" s="33">
        <v>0.47965400000000002</v>
      </c>
      <c r="AC16" s="33">
        <v>0.27831499999999998</v>
      </c>
      <c r="AD16" s="33">
        <v>97.568700000000007</v>
      </c>
    </row>
    <row r="17" spans="1:30" x14ac:dyDescent="0.2">
      <c r="A17" s="2" t="s">
        <v>27</v>
      </c>
      <c r="B17" t="s">
        <v>1369</v>
      </c>
      <c r="D17" s="79">
        <v>45.201999999999998</v>
      </c>
      <c r="E17" s="79">
        <v>3.6720000000000002</v>
      </c>
      <c r="F17" s="79">
        <v>16.047000000000001</v>
      </c>
      <c r="G17" s="79">
        <v>1.9E-2</v>
      </c>
      <c r="H17" s="79">
        <v>10.909000000000001</v>
      </c>
      <c r="I17" s="79">
        <v>0.20300000000000001</v>
      </c>
      <c r="J17" s="79">
        <v>3.944</v>
      </c>
      <c r="K17" s="79">
        <v>9.1530000000000005</v>
      </c>
      <c r="L17" s="79">
        <v>5.5449999999999999</v>
      </c>
      <c r="M17" s="79">
        <v>2.4529999999999998</v>
      </c>
      <c r="N17" s="79">
        <v>1.25</v>
      </c>
      <c r="O17" s="79">
        <v>98.397000000000006</v>
      </c>
      <c r="R17" t="s">
        <v>62</v>
      </c>
      <c r="S17" s="33">
        <v>49.6143</v>
      </c>
      <c r="T17" s="33">
        <v>2.5457000000000001</v>
      </c>
      <c r="U17" s="33">
        <v>13.1188</v>
      </c>
      <c r="V17" s="33">
        <v>5.3025000000000003E-2</v>
      </c>
      <c r="W17" s="33">
        <v>10.607100000000001</v>
      </c>
      <c r="X17" s="33">
        <v>0.17064799999999999</v>
      </c>
      <c r="Y17" s="33">
        <v>7.2327700000000004</v>
      </c>
      <c r="Z17" s="33">
        <v>10.980499999999999</v>
      </c>
      <c r="AA17" s="33">
        <v>2.4211</v>
      </c>
      <c r="AB17" s="33">
        <v>0.49495</v>
      </c>
      <c r="AC17" s="33">
        <v>0.26927899999999999</v>
      </c>
      <c r="AD17" s="33">
        <v>97.508200000000002</v>
      </c>
    </row>
    <row r="18" spans="1:30" x14ac:dyDescent="0.2">
      <c r="A18" s="2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>
        <v>0</v>
      </c>
      <c r="R18" t="s">
        <v>62</v>
      </c>
      <c r="S18" s="33">
        <v>50.960599999999999</v>
      </c>
      <c r="T18" s="33">
        <v>2.5584799999999999</v>
      </c>
      <c r="U18" s="33">
        <v>13.32</v>
      </c>
      <c r="V18" s="33">
        <v>5.8839000000000002E-2</v>
      </c>
      <c r="W18" s="33">
        <v>10.386200000000001</v>
      </c>
      <c r="X18" s="33">
        <v>0.164635</v>
      </c>
      <c r="Y18" s="33">
        <v>7.2443099999999996</v>
      </c>
      <c r="Z18" s="33">
        <v>10.9588</v>
      </c>
      <c r="AA18" s="33">
        <v>2.4405700000000001</v>
      </c>
      <c r="AB18" s="33">
        <v>0.477881</v>
      </c>
      <c r="AC18" s="33">
        <v>0.31122100000000003</v>
      </c>
      <c r="AD18" s="33">
        <v>98.881500000000003</v>
      </c>
    </row>
    <row r="19" spans="1:30" x14ac:dyDescent="0.2">
      <c r="A19" s="2" t="s">
        <v>28</v>
      </c>
      <c r="B19" t="s">
        <v>1370</v>
      </c>
      <c r="D19" s="79">
        <v>46.823</v>
      </c>
      <c r="E19" s="79">
        <v>3.59</v>
      </c>
      <c r="F19" s="79">
        <v>16.536999999999999</v>
      </c>
      <c r="G19" s="79" t="s">
        <v>16</v>
      </c>
      <c r="H19" s="79">
        <v>11.135999999999999</v>
      </c>
      <c r="I19" s="79">
        <v>0.186</v>
      </c>
      <c r="J19" s="79">
        <v>4.1609999999999996</v>
      </c>
      <c r="K19" s="79">
        <v>9.94</v>
      </c>
      <c r="L19" s="79">
        <v>5.6120000000000001</v>
      </c>
      <c r="M19" s="79">
        <v>2.1190000000000002</v>
      </c>
      <c r="N19" s="79">
        <v>1.101</v>
      </c>
      <c r="O19" s="79">
        <v>101.20399999999999</v>
      </c>
      <c r="R19" t="s">
        <v>63</v>
      </c>
      <c r="S19" s="33">
        <v>50.557200000000002</v>
      </c>
      <c r="T19" s="33">
        <v>2.55924</v>
      </c>
      <c r="U19" s="33">
        <v>13.395200000000001</v>
      </c>
      <c r="V19" s="33">
        <v>7.1550000000000002E-2</v>
      </c>
      <c r="W19" s="33">
        <v>10.497</v>
      </c>
      <c r="X19" s="33">
        <v>0.18389800000000001</v>
      </c>
      <c r="Y19" s="33">
        <v>7.2025199999999998</v>
      </c>
      <c r="Z19" s="33">
        <v>10.9992</v>
      </c>
      <c r="AA19" s="33">
        <v>2.3932500000000001</v>
      </c>
      <c r="AB19" s="33">
        <v>0.47992499999999999</v>
      </c>
      <c r="AC19" s="33">
        <v>0.24668200000000001</v>
      </c>
      <c r="AD19" s="33">
        <v>98.585599999999999</v>
      </c>
    </row>
    <row r="20" spans="1:30" x14ac:dyDescent="0.2">
      <c r="A20" s="2" t="s">
        <v>29</v>
      </c>
      <c r="B20" t="s">
        <v>1370</v>
      </c>
      <c r="D20" s="79">
        <v>44.854999999999997</v>
      </c>
      <c r="E20" s="79">
        <v>3.9470000000000001</v>
      </c>
      <c r="F20" s="79">
        <v>15.367000000000001</v>
      </c>
      <c r="G20" s="79">
        <v>1.2E-2</v>
      </c>
      <c r="H20" s="79">
        <v>11.964</v>
      </c>
      <c r="I20" s="79">
        <v>0.20200000000000001</v>
      </c>
      <c r="J20" s="79">
        <v>4.1360000000000001</v>
      </c>
      <c r="K20" s="79">
        <v>9.6359999999999992</v>
      </c>
      <c r="L20" s="79">
        <v>5.4219999999999997</v>
      </c>
      <c r="M20" s="79">
        <v>2.1459999999999999</v>
      </c>
      <c r="N20" s="79">
        <v>1.234</v>
      </c>
      <c r="O20" s="79">
        <v>98.921000000000006</v>
      </c>
      <c r="R20" t="s">
        <v>63</v>
      </c>
      <c r="S20" s="33">
        <v>50.0687</v>
      </c>
      <c r="T20" s="33">
        <v>2.5849799999999998</v>
      </c>
      <c r="U20" s="33">
        <v>13.254200000000001</v>
      </c>
      <c r="V20" s="33">
        <v>2.6453999999999998E-2</v>
      </c>
      <c r="W20" s="33">
        <v>10.49</v>
      </c>
      <c r="X20" s="33">
        <v>0.165465</v>
      </c>
      <c r="Y20" s="33">
        <v>7.2650800000000002</v>
      </c>
      <c r="Z20" s="33">
        <v>10.9161</v>
      </c>
      <c r="AA20" s="33">
        <v>2.5652499999999998</v>
      </c>
      <c r="AB20" s="33">
        <v>0.53382600000000002</v>
      </c>
      <c r="AC20" s="33">
        <v>0.24912999999999999</v>
      </c>
      <c r="AD20" s="33">
        <v>98.119100000000003</v>
      </c>
    </row>
    <row r="21" spans="1:30" x14ac:dyDescent="0.2">
      <c r="A21" s="2" t="s">
        <v>30</v>
      </c>
      <c r="B21" t="s">
        <v>1370</v>
      </c>
      <c r="D21" s="79">
        <v>47.427999999999997</v>
      </c>
      <c r="E21" s="79">
        <v>3.9969999999999999</v>
      </c>
      <c r="F21" s="79">
        <v>15.815</v>
      </c>
      <c r="G21" s="79">
        <v>3.7999999999999999E-2</v>
      </c>
      <c r="H21" s="79">
        <v>11.772</v>
      </c>
      <c r="I21" s="79">
        <v>0.183</v>
      </c>
      <c r="J21" s="79">
        <v>4.1950000000000003</v>
      </c>
      <c r="K21" s="79">
        <v>9.6340000000000003</v>
      </c>
      <c r="L21" s="79">
        <v>5.0579999999999998</v>
      </c>
      <c r="M21" s="79">
        <v>2.11</v>
      </c>
      <c r="N21" s="79">
        <v>1.1970000000000001</v>
      </c>
      <c r="O21" s="79">
        <v>101.426</v>
      </c>
      <c r="R21" t="s">
        <v>63</v>
      </c>
      <c r="S21" s="33">
        <v>50.195999999999998</v>
      </c>
      <c r="T21" s="33">
        <v>2.6346099999999999</v>
      </c>
      <c r="U21" s="33">
        <v>13.2622</v>
      </c>
      <c r="V21" s="33">
        <v>2.2755000000000001E-2</v>
      </c>
      <c r="W21" s="33">
        <v>10.3733</v>
      </c>
      <c r="X21" s="33">
        <v>0.187414</v>
      </c>
      <c r="Y21" s="33">
        <v>7.2198599999999997</v>
      </c>
      <c r="Z21" s="33">
        <v>10.9732</v>
      </c>
      <c r="AA21" s="33">
        <v>2.4496799999999999</v>
      </c>
      <c r="AB21" s="33">
        <v>0.50534100000000004</v>
      </c>
      <c r="AC21" s="33">
        <v>0.25634600000000002</v>
      </c>
      <c r="AD21" s="33">
        <v>98.080600000000004</v>
      </c>
    </row>
    <row r="22" spans="1:30" x14ac:dyDescent="0.2">
      <c r="A22" s="2" t="s">
        <v>31</v>
      </c>
      <c r="B22" t="s">
        <v>1370</v>
      </c>
      <c r="D22" s="79">
        <v>45.853999999999999</v>
      </c>
      <c r="E22" s="79">
        <v>3.59</v>
      </c>
      <c r="F22" s="79">
        <v>15.763</v>
      </c>
      <c r="G22" s="79">
        <v>2.4E-2</v>
      </c>
      <c r="H22" s="79">
        <v>11.696999999999999</v>
      </c>
      <c r="I22" s="79">
        <v>0.20300000000000001</v>
      </c>
      <c r="J22" s="79">
        <v>4.1630000000000003</v>
      </c>
      <c r="K22" s="79">
        <v>9.6430000000000007</v>
      </c>
      <c r="L22" s="79">
        <v>5.6130000000000004</v>
      </c>
      <c r="M22" s="79">
        <v>2.202</v>
      </c>
      <c r="N22" s="79">
        <v>1.2050000000000001</v>
      </c>
      <c r="O22" s="79">
        <v>99.956000000000003</v>
      </c>
      <c r="R22" s="20" t="s">
        <v>64</v>
      </c>
      <c r="S22" s="33">
        <f>AVERAGE(S10:S21)</f>
        <v>50.155750000000005</v>
      </c>
      <c r="T22" s="33">
        <f t="shared" ref="T22:AD22" si="1">AVERAGE(T10:T21)</f>
        <v>2.5734116666666664</v>
      </c>
      <c r="U22" s="33">
        <f t="shared" si="1"/>
        <v>13.269925000000001</v>
      </c>
      <c r="V22" s="33">
        <f t="shared" si="1"/>
        <v>4.4936749999999998E-2</v>
      </c>
      <c r="W22" s="33">
        <f t="shared" si="1"/>
        <v>10.511416666666667</v>
      </c>
      <c r="X22" s="33">
        <f t="shared" si="1"/>
        <v>0.16588975</v>
      </c>
      <c r="Y22" s="33">
        <f t="shared" si="1"/>
        <v>7.247227500000001</v>
      </c>
      <c r="Z22" s="33">
        <f t="shared" si="1"/>
        <v>10.968883333333332</v>
      </c>
      <c r="AA22" s="33">
        <f t="shared" si="1"/>
        <v>2.4766566666666665</v>
      </c>
      <c r="AB22" s="33">
        <f t="shared" si="1"/>
        <v>0.49024766666666669</v>
      </c>
      <c r="AC22" s="33">
        <f t="shared" si="1"/>
        <v>0.26297658333333335</v>
      </c>
      <c r="AD22" s="33">
        <f t="shared" si="1"/>
        <v>98.167283333333344</v>
      </c>
    </row>
    <row r="23" spans="1:30" x14ac:dyDescent="0.2">
      <c r="A23" s="2" t="s">
        <v>32</v>
      </c>
      <c r="B23" t="s">
        <v>1370</v>
      </c>
      <c r="D23" s="79">
        <v>44.746000000000002</v>
      </c>
      <c r="E23" s="79">
        <v>3.859</v>
      </c>
      <c r="F23" s="79">
        <v>15.659000000000001</v>
      </c>
      <c r="G23" s="79" t="s">
        <v>16</v>
      </c>
      <c r="H23" s="79">
        <v>11.797000000000001</v>
      </c>
      <c r="I23" s="79">
        <v>0.17799999999999999</v>
      </c>
      <c r="J23" s="79">
        <v>4.117</v>
      </c>
      <c r="K23" s="79">
        <v>9.7759999999999998</v>
      </c>
      <c r="L23" s="79">
        <v>5.2359999999999998</v>
      </c>
      <c r="M23" s="79">
        <v>2.1859999999999999</v>
      </c>
      <c r="N23" s="79">
        <v>1.1160000000000001</v>
      </c>
      <c r="O23" s="79">
        <v>98.668999999999997</v>
      </c>
      <c r="R23" s="21" t="s">
        <v>65</v>
      </c>
      <c r="S23" s="33">
        <v>50.3</v>
      </c>
      <c r="T23" s="33">
        <v>2.56</v>
      </c>
      <c r="U23" s="33">
        <v>13.3</v>
      </c>
      <c r="V23" s="33">
        <v>2.9000000000000001E-2</v>
      </c>
      <c r="W23" s="33">
        <v>10.7</v>
      </c>
      <c r="X23" s="33">
        <v>0.16500000000000001</v>
      </c>
      <c r="Y23" s="33">
        <v>7.34</v>
      </c>
      <c r="Z23" s="33">
        <v>10.9</v>
      </c>
      <c r="AA23" s="33">
        <v>2.35</v>
      </c>
      <c r="AB23" s="33">
        <v>0.48</v>
      </c>
      <c r="AC23" s="33"/>
      <c r="AD23" s="33"/>
    </row>
    <row r="24" spans="1:30" x14ac:dyDescent="0.2">
      <c r="A24" s="2" t="s">
        <v>33</v>
      </c>
      <c r="B24" t="s">
        <v>1370</v>
      </c>
      <c r="D24" s="79">
        <v>47.136000000000003</v>
      </c>
      <c r="E24" s="79">
        <v>3.9590000000000001</v>
      </c>
      <c r="F24" s="79">
        <v>15.821</v>
      </c>
      <c r="G24" s="79" t="s">
        <v>16</v>
      </c>
      <c r="H24" s="79">
        <v>11.618</v>
      </c>
      <c r="I24" s="79">
        <v>0.214</v>
      </c>
      <c r="J24" s="79">
        <v>4.2480000000000002</v>
      </c>
      <c r="K24" s="79">
        <v>9.6530000000000005</v>
      </c>
      <c r="L24" s="79">
        <v>5.4630000000000001</v>
      </c>
      <c r="M24" s="79">
        <v>2.0880000000000001</v>
      </c>
      <c r="N24" s="79">
        <v>1.1000000000000001</v>
      </c>
      <c r="O24" s="79">
        <v>101.3</v>
      </c>
      <c r="R24" s="21" t="s">
        <v>56</v>
      </c>
      <c r="S24" s="33">
        <f>(S23-S22)/S23*100</f>
        <v>0.28677932405565099</v>
      </c>
      <c r="T24" s="33">
        <f t="shared" ref="T24:AB24" si="2">(T23-T22)/T23*100</f>
        <v>-0.52389322916665537</v>
      </c>
      <c r="U24" s="33">
        <f t="shared" si="2"/>
        <v>0.22612781954887273</v>
      </c>
      <c r="V24" s="33">
        <f t="shared" si="2"/>
        <v>-54.954310344827576</v>
      </c>
      <c r="W24" s="33">
        <f t="shared" si="2"/>
        <v>1.7624610591900187</v>
      </c>
      <c r="X24" s="33">
        <f t="shared" si="2"/>
        <v>-0.53924242424242097</v>
      </c>
      <c r="Y24" s="33">
        <f t="shared" si="2"/>
        <v>1.2639305177111555</v>
      </c>
      <c r="Z24" s="33">
        <f t="shared" si="2"/>
        <v>-0.63195718654433097</v>
      </c>
      <c r="AA24" s="33">
        <f t="shared" si="2"/>
        <v>-5.3896453900709105</v>
      </c>
      <c r="AB24" s="33">
        <f t="shared" si="2"/>
        <v>-2.1349305555555649</v>
      </c>
      <c r="AC24" s="33"/>
      <c r="AD24" s="33"/>
    </row>
    <row r="25" spans="1:30" x14ac:dyDescent="0.2">
      <c r="A25" s="2" t="s">
        <v>34</v>
      </c>
      <c r="B25" t="s">
        <v>1370</v>
      </c>
      <c r="D25" s="79">
        <v>44.716999999999999</v>
      </c>
      <c r="E25" s="79">
        <v>4.08</v>
      </c>
      <c r="F25" s="79">
        <v>15.436999999999999</v>
      </c>
      <c r="G25" s="79" t="s">
        <v>16</v>
      </c>
      <c r="H25" s="79">
        <v>11.792999999999999</v>
      </c>
      <c r="I25" s="79">
        <v>0.224</v>
      </c>
      <c r="J25" s="79">
        <v>4.1180000000000003</v>
      </c>
      <c r="K25" s="79">
        <v>9.68</v>
      </c>
      <c r="L25" s="79">
        <v>5.6369999999999996</v>
      </c>
      <c r="M25" s="79">
        <v>2.1320000000000001</v>
      </c>
      <c r="N25" s="79">
        <v>1.222</v>
      </c>
      <c r="O25" s="79">
        <v>99.039000000000001</v>
      </c>
      <c r="R25" s="21" t="s">
        <v>57</v>
      </c>
      <c r="S25" s="33">
        <f>(2*STDEV(S10:S21))/S22*100</f>
        <v>1.7748689548203942</v>
      </c>
      <c r="T25" s="33">
        <f t="shared" ref="T25:AC25" si="3">(2*STDEV(T10:T21))/T22*100</f>
        <v>2.2598070163145834</v>
      </c>
      <c r="U25" s="33">
        <f t="shared" si="3"/>
        <v>1.1092950536018429</v>
      </c>
      <c r="V25" s="33">
        <f t="shared" si="3"/>
        <v>84.425514483211998</v>
      </c>
      <c r="W25" s="33">
        <f t="shared" si="3"/>
        <v>2.0512818796112602</v>
      </c>
      <c r="X25" s="33">
        <f t="shared" si="3"/>
        <v>24.60135466355776</v>
      </c>
      <c r="Y25" s="33">
        <f t="shared" si="3"/>
        <v>1.4186781946193878</v>
      </c>
      <c r="Z25" s="33">
        <f t="shared" si="3"/>
        <v>0.50923688982047965</v>
      </c>
      <c r="AA25" s="33">
        <f t="shared" si="3"/>
        <v>4.8794090853738776</v>
      </c>
      <c r="AB25" s="33">
        <f t="shared" si="3"/>
        <v>9.7342772840312914</v>
      </c>
      <c r="AC25" s="33">
        <f t="shared" si="3"/>
        <v>19.911658832961894</v>
      </c>
      <c r="AD25" s="33"/>
    </row>
    <row r="26" spans="1:30" x14ac:dyDescent="0.2">
      <c r="A26" s="2" t="s">
        <v>35</v>
      </c>
      <c r="B26" t="s">
        <v>1370</v>
      </c>
      <c r="D26" s="79">
        <v>46.323999999999998</v>
      </c>
      <c r="E26" s="79">
        <v>3.9129999999999998</v>
      </c>
      <c r="F26" s="79">
        <v>16.027000000000001</v>
      </c>
      <c r="G26" s="79" t="s">
        <v>16</v>
      </c>
      <c r="H26" s="79">
        <v>12.004</v>
      </c>
      <c r="I26" s="79">
        <v>0.22500000000000001</v>
      </c>
      <c r="J26" s="79">
        <v>4.2460000000000004</v>
      </c>
      <c r="K26" s="79">
        <v>9.7910000000000004</v>
      </c>
      <c r="L26" s="79">
        <v>5.3179999999999996</v>
      </c>
      <c r="M26" s="79">
        <v>2.0009999999999999</v>
      </c>
      <c r="N26" s="79">
        <v>1.1379999999999999</v>
      </c>
      <c r="O26" s="79">
        <v>100.98699999999999</v>
      </c>
      <c r="R26" s="21" t="s">
        <v>58</v>
      </c>
      <c r="S26" s="33">
        <f>2*STDEV(S10:S21)</f>
        <v>0.89019883580732995</v>
      </c>
      <c r="T26" s="33">
        <f t="shared" ref="T26:AC26" si="4">2*STDEV(T10:T21)</f>
        <v>5.8154137401991386E-2</v>
      </c>
      <c r="U26" s="33">
        <f t="shared" si="4"/>
        <v>0.14720262164167436</v>
      </c>
      <c r="V26" s="33">
        <f t="shared" si="4"/>
        <v>3.7938082379534763E-2</v>
      </c>
      <c r="W26" s="33">
        <f t="shared" si="4"/>
        <v>0.21561878537377127</v>
      </c>
      <c r="X26" s="33">
        <f t="shared" si="4"/>
        <v>4.0811125747989313E-2</v>
      </c>
      <c r="Y26" s="33">
        <f t="shared" si="4"/>
        <v>0.10281483625695981</v>
      </c>
      <c r="Z26" s="33">
        <f t="shared" si="4"/>
        <v>5.5857600334703619E-2</v>
      </c>
      <c r="AA26" s="33">
        <f t="shared" si="4"/>
        <v>0.12084621040685116</v>
      </c>
      <c r="AB26" s="33">
        <f t="shared" si="4"/>
        <v>4.7722067251826782E-2</v>
      </c>
      <c r="AC26" s="33">
        <f t="shared" si="4"/>
        <v>5.2363000083913064E-2</v>
      </c>
      <c r="AD26" s="33"/>
    </row>
    <row r="27" spans="1:30" x14ac:dyDescent="0.2">
      <c r="A27" s="2" t="s">
        <v>36</v>
      </c>
      <c r="B27" t="s">
        <v>1370</v>
      </c>
      <c r="D27" s="79">
        <v>47.109000000000002</v>
      </c>
      <c r="E27" s="79">
        <v>3.956</v>
      </c>
      <c r="F27" s="79">
        <v>15.819000000000001</v>
      </c>
      <c r="G27" s="79" t="s">
        <v>16</v>
      </c>
      <c r="H27" s="79">
        <v>11.804</v>
      </c>
      <c r="I27" s="79">
        <v>0.216</v>
      </c>
      <c r="J27" s="79">
        <v>4.2149999999999999</v>
      </c>
      <c r="K27" s="79">
        <v>9.7070000000000007</v>
      </c>
      <c r="L27" s="79">
        <v>5.1749999999999998</v>
      </c>
      <c r="M27" s="79">
        <v>2.1419999999999999</v>
      </c>
      <c r="N27" s="79">
        <v>1.1279999999999999</v>
      </c>
      <c r="O27" s="79">
        <v>101.271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</row>
    <row r="28" spans="1:30" x14ac:dyDescent="0.2">
      <c r="A28" s="2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>
        <v>0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</row>
    <row r="29" spans="1:30" x14ac:dyDescent="0.2">
      <c r="A29" s="2" t="s">
        <v>37</v>
      </c>
      <c r="B29" t="s">
        <v>1371</v>
      </c>
      <c r="D29" s="79">
        <v>44.694000000000003</v>
      </c>
      <c r="E29" s="79">
        <v>4.2629999999999999</v>
      </c>
      <c r="F29" s="79">
        <v>15.31</v>
      </c>
      <c r="G29" s="79" t="s">
        <v>16</v>
      </c>
      <c r="H29" s="79">
        <v>12.156000000000001</v>
      </c>
      <c r="I29" s="79">
        <v>0.14599999999999999</v>
      </c>
      <c r="J29" s="79">
        <v>4.1619999999999999</v>
      </c>
      <c r="K29" s="79">
        <v>11.625999999999999</v>
      </c>
      <c r="L29" s="79">
        <v>4.2469999999999999</v>
      </c>
      <c r="M29" s="79">
        <v>1.0509999999999999</v>
      </c>
      <c r="N29" s="79">
        <v>1.054</v>
      </c>
      <c r="O29" s="79">
        <v>98.707999999999998</v>
      </c>
      <c r="R29" s="63" t="s">
        <v>0</v>
      </c>
      <c r="S29" s="81" t="s">
        <v>1</v>
      </c>
      <c r="T29" s="81" t="s">
        <v>2</v>
      </c>
      <c r="U29" s="81" t="s">
        <v>3</v>
      </c>
      <c r="V29" s="81" t="s">
        <v>4</v>
      </c>
      <c r="W29" s="81" t="s">
        <v>5</v>
      </c>
      <c r="X29" s="81" t="s">
        <v>6</v>
      </c>
      <c r="Y29" s="81" t="s">
        <v>7</v>
      </c>
      <c r="Z29" s="81" t="s">
        <v>8</v>
      </c>
      <c r="AA29" s="81" t="s">
        <v>9</v>
      </c>
      <c r="AB29" s="81" t="s">
        <v>10</v>
      </c>
      <c r="AC29" s="81" t="s">
        <v>11</v>
      </c>
      <c r="AD29" s="81" t="s">
        <v>12</v>
      </c>
    </row>
    <row r="30" spans="1:30" x14ac:dyDescent="0.2">
      <c r="A30" s="2" t="s">
        <v>38</v>
      </c>
      <c r="B30" t="s">
        <v>1371</v>
      </c>
      <c r="D30" s="79">
        <v>44.582999999999998</v>
      </c>
      <c r="E30" s="79">
        <v>4.1989999999999998</v>
      </c>
      <c r="F30" s="79">
        <v>15.028</v>
      </c>
      <c r="G30" s="79" t="s">
        <v>16</v>
      </c>
      <c r="H30" s="79">
        <v>13.195</v>
      </c>
      <c r="I30" s="79">
        <v>0.25800000000000001</v>
      </c>
      <c r="J30" s="79">
        <v>4.5629999999999997</v>
      </c>
      <c r="K30" s="79">
        <v>11.545</v>
      </c>
      <c r="L30" s="79">
        <v>4.2949999999999999</v>
      </c>
      <c r="M30" s="79">
        <v>2.1669999999999998</v>
      </c>
      <c r="N30" s="79">
        <v>1.0469999999999999</v>
      </c>
      <c r="O30" s="79">
        <v>100.88</v>
      </c>
      <c r="R30" t="s">
        <v>66</v>
      </c>
      <c r="S30" s="33">
        <v>52.414000000000001</v>
      </c>
      <c r="T30" s="33">
        <v>2.0560999999999998</v>
      </c>
      <c r="U30" s="33">
        <v>13.7567</v>
      </c>
      <c r="V30" s="33">
        <v>2.3493E-2</v>
      </c>
      <c r="W30" s="33">
        <v>10.7967</v>
      </c>
      <c r="X30" s="33">
        <v>0.15759600000000001</v>
      </c>
      <c r="Y30" s="33">
        <v>6.5512100000000002</v>
      </c>
      <c r="Z30" s="33">
        <v>10.4237</v>
      </c>
      <c r="AA30" s="33">
        <v>2.6730299999999998</v>
      </c>
      <c r="AB30" s="33">
        <v>0.39362799999999998</v>
      </c>
      <c r="AC30" s="33">
        <v>0.238731</v>
      </c>
      <c r="AD30" s="33">
        <v>99.484899999999996</v>
      </c>
    </row>
    <row r="31" spans="1:30" x14ac:dyDescent="0.2">
      <c r="A31" s="2" t="s">
        <v>39</v>
      </c>
      <c r="B31" t="s">
        <v>1371</v>
      </c>
      <c r="D31" s="79">
        <v>43.17</v>
      </c>
      <c r="E31" s="79">
        <v>4.048</v>
      </c>
      <c r="F31" s="79">
        <v>14.989000000000001</v>
      </c>
      <c r="G31" s="79" t="s">
        <v>16</v>
      </c>
      <c r="H31" s="79">
        <v>12.528</v>
      </c>
      <c r="I31" s="79">
        <v>0.16400000000000001</v>
      </c>
      <c r="J31" s="79">
        <v>4.8639999999999999</v>
      </c>
      <c r="K31" s="79">
        <v>11.95</v>
      </c>
      <c r="L31" s="79">
        <v>4.4489999999999998</v>
      </c>
      <c r="M31" s="79">
        <v>1.546</v>
      </c>
      <c r="N31" s="79">
        <v>0.94</v>
      </c>
      <c r="O31" s="79">
        <v>98.647999999999996</v>
      </c>
      <c r="R31" t="s">
        <v>66</v>
      </c>
      <c r="S31" s="33">
        <v>52.454700000000003</v>
      </c>
      <c r="T31" s="33">
        <v>2.0662500000000001</v>
      </c>
      <c r="U31" s="33">
        <v>13.8293</v>
      </c>
      <c r="V31" s="33">
        <v>2.7466000000000001E-2</v>
      </c>
      <c r="W31" s="33">
        <v>10.773099999999999</v>
      </c>
      <c r="X31" s="33">
        <v>0.15401899999999999</v>
      </c>
      <c r="Y31" s="33">
        <v>6.5456500000000002</v>
      </c>
      <c r="Z31" s="33">
        <v>10.413</v>
      </c>
      <c r="AA31" s="33">
        <v>2.5683799999999999</v>
      </c>
      <c r="AB31" s="33">
        <v>0.38930399999999998</v>
      </c>
      <c r="AC31" s="33">
        <v>0.25173000000000001</v>
      </c>
      <c r="AD31" s="33">
        <v>99.472800000000007</v>
      </c>
    </row>
    <row r="32" spans="1:30" x14ac:dyDescent="0.2">
      <c r="A32" s="2" t="s">
        <v>40</v>
      </c>
      <c r="B32" t="s">
        <v>1371</v>
      </c>
      <c r="D32" s="79">
        <v>44.825000000000003</v>
      </c>
      <c r="E32" s="79">
        <v>4.0540000000000003</v>
      </c>
      <c r="F32" s="79">
        <v>15.343</v>
      </c>
      <c r="G32" s="79">
        <v>1.4E-2</v>
      </c>
      <c r="H32" s="79">
        <v>12.378</v>
      </c>
      <c r="I32" s="79">
        <v>0.19700000000000001</v>
      </c>
      <c r="J32" s="79">
        <v>4.4009999999999998</v>
      </c>
      <c r="K32" s="79">
        <v>10.423999999999999</v>
      </c>
      <c r="L32" s="79">
        <v>4.952</v>
      </c>
      <c r="M32" s="79">
        <v>1.873</v>
      </c>
      <c r="N32" s="79">
        <v>1.008</v>
      </c>
      <c r="O32" s="79">
        <v>99.468000000000004</v>
      </c>
      <c r="R32" t="s">
        <v>66</v>
      </c>
      <c r="S32" s="33">
        <v>51.071800000000003</v>
      </c>
      <c r="T32" s="33">
        <v>2.0631300000000001</v>
      </c>
      <c r="U32" s="33">
        <v>13.577199999999999</v>
      </c>
      <c r="V32" s="33">
        <v>3.4204999999999999E-2</v>
      </c>
      <c r="W32" s="33">
        <v>10.7179</v>
      </c>
      <c r="X32" s="33">
        <v>0.17777200000000001</v>
      </c>
      <c r="Y32" s="33">
        <v>6.54366</v>
      </c>
      <c r="Z32" s="33">
        <v>10.443</v>
      </c>
      <c r="AA32" s="33">
        <v>2.39479</v>
      </c>
      <c r="AB32" s="33">
        <v>0.37688500000000003</v>
      </c>
      <c r="AC32" s="33">
        <v>0.234399</v>
      </c>
      <c r="AD32" s="33">
        <v>97.634699999999995</v>
      </c>
    </row>
    <row r="33" spans="1:30" x14ac:dyDescent="0.2">
      <c r="A33" s="2" t="s">
        <v>41</v>
      </c>
      <c r="B33" t="s">
        <v>1371</v>
      </c>
      <c r="D33" s="79">
        <v>45.79</v>
      </c>
      <c r="E33" s="79">
        <v>4.2320000000000002</v>
      </c>
      <c r="F33" s="79">
        <v>15.305</v>
      </c>
      <c r="G33" s="79" t="s">
        <v>16</v>
      </c>
      <c r="H33" s="79">
        <v>12.367000000000001</v>
      </c>
      <c r="I33" s="79">
        <v>0.17199999999999999</v>
      </c>
      <c r="J33" s="79">
        <v>4.2519999999999998</v>
      </c>
      <c r="K33" s="79">
        <v>10.198</v>
      </c>
      <c r="L33" s="79">
        <v>5.07</v>
      </c>
      <c r="M33" s="79">
        <v>2.0259999999999998</v>
      </c>
      <c r="N33" s="79">
        <v>1.1160000000000001</v>
      </c>
      <c r="O33" s="79">
        <v>100.527</v>
      </c>
      <c r="R33" t="s">
        <v>67</v>
      </c>
      <c r="S33" s="33">
        <v>51.519100000000002</v>
      </c>
      <c r="T33" s="33">
        <v>2.1310799999999999</v>
      </c>
      <c r="U33" s="33">
        <v>13.664899999999999</v>
      </c>
      <c r="V33" s="33">
        <v>8.3409999999999995E-3</v>
      </c>
      <c r="W33" s="33">
        <v>10.760199999999999</v>
      </c>
      <c r="X33" s="33">
        <v>0.18654499999999999</v>
      </c>
      <c r="Y33" s="33">
        <v>6.4906499999999996</v>
      </c>
      <c r="Z33" s="33">
        <v>10.4133</v>
      </c>
      <c r="AA33" s="33">
        <v>2.53322</v>
      </c>
      <c r="AB33" s="33">
        <v>0.38890000000000002</v>
      </c>
      <c r="AC33" s="33">
        <v>0.28417100000000001</v>
      </c>
      <c r="AD33" s="33">
        <v>98.380300000000005</v>
      </c>
    </row>
    <row r="34" spans="1:30" x14ac:dyDescent="0.2">
      <c r="A34" s="2" t="s">
        <v>42</v>
      </c>
      <c r="B34" t="s">
        <v>1371</v>
      </c>
      <c r="D34" s="79">
        <v>46.588999999999999</v>
      </c>
      <c r="E34" s="79">
        <v>4.2249999999999996</v>
      </c>
      <c r="F34" s="79">
        <v>15.366</v>
      </c>
      <c r="G34" s="79">
        <v>2.7E-2</v>
      </c>
      <c r="H34" s="79">
        <v>12.372</v>
      </c>
      <c r="I34" s="79">
        <v>0.20100000000000001</v>
      </c>
      <c r="J34" s="79">
        <v>4.4850000000000003</v>
      </c>
      <c r="K34" s="79">
        <v>10.369</v>
      </c>
      <c r="L34" s="79">
        <v>4.9290000000000003</v>
      </c>
      <c r="M34" s="79">
        <v>1.954</v>
      </c>
      <c r="N34" s="79">
        <v>1.0740000000000001</v>
      </c>
      <c r="O34" s="79">
        <v>101.59</v>
      </c>
      <c r="R34" t="s">
        <v>67</v>
      </c>
      <c r="S34" s="33">
        <v>50.851500000000001</v>
      </c>
      <c r="T34" s="33">
        <v>2.08934</v>
      </c>
      <c r="U34" s="33">
        <v>13.603999999999999</v>
      </c>
      <c r="V34" s="33">
        <v>3.2846E-2</v>
      </c>
      <c r="W34" s="33">
        <v>10.7446</v>
      </c>
      <c r="X34" s="33">
        <v>0.18484</v>
      </c>
      <c r="Y34" s="33">
        <v>6.4504200000000003</v>
      </c>
      <c r="Z34" s="33">
        <v>10.412800000000001</v>
      </c>
      <c r="AA34" s="33">
        <v>2.5671599999999999</v>
      </c>
      <c r="AB34" s="33">
        <v>0.39623199999999997</v>
      </c>
      <c r="AC34" s="33">
        <v>0.22295699999999999</v>
      </c>
      <c r="AD34" s="33">
        <v>97.556600000000003</v>
      </c>
    </row>
    <row r="35" spans="1:30" x14ac:dyDescent="0.2">
      <c r="A35" s="2" t="s">
        <v>43</v>
      </c>
      <c r="B35" t="s">
        <v>1371</v>
      </c>
      <c r="D35" s="79">
        <v>46.24</v>
      </c>
      <c r="E35" s="79">
        <v>4.024</v>
      </c>
      <c r="F35" s="79">
        <v>15.651</v>
      </c>
      <c r="G35" s="79">
        <v>6.0000000000000001E-3</v>
      </c>
      <c r="H35" s="79">
        <v>12.307</v>
      </c>
      <c r="I35" s="79">
        <v>0.19500000000000001</v>
      </c>
      <c r="J35" s="79">
        <v>4.42</v>
      </c>
      <c r="K35" s="79">
        <v>10.44</v>
      </c>
      <c r="L35" s="79">
        <v>4.8129999999999997</v>
      </c>
      <c r="M35" s="79">
        <v>1.883</v>
      </c>
      <c r="N35" s="79">
        <v>1.012</v>
      </c>
      <c r="O35" s="79">
        <v>100.99</v>
      </c>
      <c r="R35" t="s">
        <v>68</v>
      </c>
      <c r="S35" s="33">
        <v>51.598700000000001</v>
      </c>
      <c r="T35" s="33">
        <v>2.1051899999999999</v>
      </c>
      <c r="U35" s="33">
        <v>13.6861</v>
      </c>
      <c r="V35" s="33">
        <v>3.2568E-2</v>
      </c>
      <c r="W35" s="33">
        <v>10.813800000000001</v>
      </c>
      <c r="X35" s="33">
        <v>0.18034600000000001</v>
      </c>
      <c r="Y35" s="33">
        <v>6.5995299999999997</v>
      </c>
      <c r="Z35" s="33">
        <v>10.426600000000001</v>
      </c>
      <c r="AA35" s="33">
        <v>2.4899100000000001</v>
      </c>
      <c r="AB35" s="33">
        <v>0.42270600000000003</v>
      </c>
      <c r="AC35" s="33">
        <v>0.22942499999999999</v>
      </c>
      <c r="AD35" s="33">
        <v>98.584800000000001</v>
      </c>
    </row>
    <row r="36" spans="1:30" x14ac:dyDescent="0.2">
      <c r="A36" s="2" t="s">
        <v>44</v>
      </c>
      <c r="B36" t="s">
        <v>1371</v>
      </c>
      <c r="D36" s="79">
        <v>46.593000000000004</v>
      </c>
      <c r="E36" s="79">
        <v>4.1520000000000001</v>
      </c>
      <c r="F36" s="79">
        <v>15.553000000000001</v>
      </c>
      <c r="G36" s="79">
        <v>1.4E-2</v>
      </c>
      <c r="H36" s="79">
        <v>12.282</v>
      </c>
      <c r="I36" s="79">
        <v>0.20599999999999999</v>
      </c>
      <c r="J36" s="79">
        <v>4.4409999999999998</v>
      </c>
      <c r="K36" s="79">
        <v>10.509</v>
      </c>
      <c r="L36" s="79">
        <v>4.585</v>
      </c>
      <c r="M36" s="79">
        <v>1.863</v>
      </c>
      <c r="N36" s="79">
        <v>1.131</v>
      </c>
      <c r="O36" s="79">
        <v>101.328</v>
      </c>
      <c r="R36" t="s">
        <v>68</v>
      </c>
      <c r="S36" s="33">
        <v>51.9968</v>
      </c>
      <c r="T36" s="33">
        <v>2.0876600000000001</v>
      </c>
      <c r="U36" s="33">
        <v>13.8469</v>
      </c>
      <c r="V36" s="33">
        <v>3.3390000000000003E-2</v>
      </c>
      <c r="W36" s="33">
        <v>10.791</v>
      </c>
      <c r="X36" s="33">
        <v>0.18392800000000001</v>
      </c>
      <c r="Y36" s="33">
        <v>6.55823</v>
      </c>
      <c r="Z36" s="33">
        <v>10.4392</v>
      </c>
      <c r="AA36" s="33">
        <v>2.6558899999999999</v>
      </c>
      <c r="AB36" s="33">
        <v>0.39502799999999999</v>
      </c>
      <c r="AC36" s="33">
        <v>0.23772599999999999</v>
      </c>
      <c r="AD36" s="33">
        <v>99.225700000000003</v>
      </c>
    </row>
    <row r="37" spans="1:30" x14ac:dyDescent="0.2">
      <c r="A37" s="2" t="s">
        <v>45</v>
      </c>
      <c r="B37" t="s">
        <v>1371</v>
      </c>
      <c r="D37" s="79">
        <v>46.17</v>
      </c>
      <c r="E37" s="79">
        <v>4.1500000000000004</v>
      </c>
      <c r="F37" s="79">
        <v>15.353</v>
      </c>
      <c r="G37" s="79">
        <v>1.2E-2</v>
      </c>
      <c r="H37" s="79">
        <v>12.471</v>
      </c>
      <c r="I37" s="79">
        <v>0.20699999999999999</v>
      </c>
      <c r="J37" s="79">
        <v>4.45</v>
      </c>
      <c r="K37" s="79">
        <v>10.413</v>
      </c>
      <c r="L37" s="79">
        <v>4.8840000000000003</v>
      </c>
      <c r="M37" s="79">
        <v>1.994</v>
      </c>
      <c r="N37" s="79">
        <v>1.1279999999999999</v>
      </c>
      <c r="O37" s="79">
        <v>101.233</v>
      </c>
      <c r="R37" t="s">
        <v>69</v>
      </c>
      <c r="S37" s="33">
        <v>50.9953</v>
      </c>
      <c r="T37" s="33">
        <v>2.0793200000000001</v>
      </c>
      <c r="U37" s="33">
        <v>13.6006</v>
      </c>
      <c r="V37" s="33">
        <v>2.3372E-2</v>
      </c>
      <c r="W37" s="33">
        <v>10.7074</v>
      </c>
      <c r="X37" s="33">
        <v>0.15310499999999999</v>
      </c>
      <c r="Y37" s="33">
        <v>6.5599100000000004</v>
      </c>
      <c r="Z37" s="33">
        <v>10.474500000000001</v>
      </c>
      <c r="AA37" s="33">
        <v>2.5205000000000002</v>
      </c>
      <c r="AB37" s="33">
        <v>0.36710300000000001</v>
      </c>
      <c r="AC37" s="33">
        <v>0.233487</v>
      </c>
      <c r="AD37" s="33">
        <v>97.714600000000004</v>
      </c>
    </row>
    <row r="38" spans="1:30" x14ac:dyDescent="0.2">
      <c r="A38" s="2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>
        <v>0</v>
      </c>
      <c r="R38" t="s">
        <v>69</v>
      </c>
      <c r="S38" s="33">
        <v>50.585299999999997</v>
      </c>
      <c r="T38" s="33">
        <v>2.0349400000000002</v>
      </c>
      <c r="U38" s="33">
        <v>13.4808</v>
      </c>
      <c r="V38" s="33">
        <v>5.7200000000000003E-3</v>
      </c>
      <c r="W38" s="33">
        <v>10.642300000000001</v>
      </c>
      <c r="X38" s="33">
        <v>0.16545299999999999</v>
      </c>
      <c r="Y38" s="33">
        <v>6.4039799999999998</v>
      </c>
      <c r="Z38" s="33">
        <v>10.4773</v>
      </c>
      <c r="AA38" s="33">
        <v>2.4467300000000001</v>
      </c>
      <c r="AB38" s="33">
        <v>0.37671300000000002</v>
      </c>
      <c r="AC38" s="33">
        <v>0.229407</v>
      </c>
      <c r="AD38" s="33">
        <v>96.848699999999994</v>
      </c>
    </row>
    <row r="39" spans="1:30" x14ac:dyDescent="0.2">
      <c r="A39" s="2" t="s">
        <v>46</v>
      </c>
      <c r="B39" t="s">
        <v>1372</v>
      </c>
      <c r="D39" s="79">
        <v>45.834000000000003</v>
      </c>
      <c r="E39" s="79">
        <v>4.17</v>
      </c>
      <c r="F39" s="79">
        <v>17.431000000000001</v>
      </c>
      <c r="G39" s="79">
        <v>1E-3</v>
      </c>
      <c r="H39" s="79">
        <v>11.356</v>
      </c>
      <c r="I39" s="79">
        <v>0.188</v>
      </c>
      <c r="J39" s="79">
        <v>3.8239999999999998</v>
      </c>
      <c r="K39" s="79">
        <v>8.8260000000000005</v>
      </c>
      <c r="L39" s="79">
        <v>6.0380000000000003</v>
      </c>
      <c r="M39" s="79">
        <v>2.75</v>
      </c>
      <c r="N39" s="79">
        <v>1.321</v>
      </c>
      <c r="O39" s="79">
        <v>101.738</v>
      </c>
      <c r="R39" t="s">
        <v>70</v>
      </c>
      <c r="S39" s="33">
        <v>51.641500000000001</v>
      </c>
      <c r="T39" s="33">
        <v>2.08148</v>
      </c>
      <c r="U39" s="33">
        <v>13.6266</v>
      </c>
      <c r="V39" s="33">
        <v>1.5365E-2</v>
      </c>
      <c r="W39" s="33">
        <v>10.8375</v>
      </c>
      <c r="X39" s="33">
        <v>0.15653900000000001</v>
      </c>
      <c r="Y39" s="33">
        <v>6.4917600000000002</v>
      </c>
      <c r="Z39" s="33">
        <v>10.4041</v>
      </c>
      <c r="AA39" s="33">
        <v>2.5030899999999998</v>
      </c>
      <c r="AB39" s="33">
        <v>0.38331399999999999</v>
      </c>
      <c r="AC39" s="33">
        <v>0.24568599999999999</v>
      </c>
      <c r="AD39" s="33">
        <v>98.386899999999997</v>
      </c>
    </row>
    <row r="40" spans="1:30" x14ac:dyDescent="0.2">
      <c r="A40" s="2" t="s">
        <v>47</v>
      </c>
      <c r="B40" t="s">
        <v>1372</v>
      </c>
      <c r="D40" s="79">
        <v>45.825000000000003</v>
      </c>
      <c r="E40" s="79">
        <v>3.87</v>
      </c>
      <c r="F40" s="79">
        <v>16.445</v>
      </c>
      <c r="G40" s="79" t="s">
        <v>16</v>
      </c>
      <c r="H40" s="79">
        <v>11.53</v>
      </c>
      <c r="I40" s="79">
        <v>0.16200000000000001</v>
      </c>
      <c r="J40" s="79">
        <v>4.1870000000000003</v>
      </c>
      <c r="K40" s="79">
        <v>9.0790000000000006</v>
      </c>
      <c r="L40" s="79">
        <v>6.0529999999999999</v>
      </c>
      <c r="M40" s="79">
        <v>2.8580000000000001</v>
      </c>
      <c r="N40" s="79">
        <v>1.4450000000000001</v>
      </c>
      <c r="O40" s="79">
        <v>101.45399999999999</v>
      </c>
      <c r="R40" t="s">
        <v>70</v>
      </c>
      <c r="S40" s="33">
        <v>51.3093</v>
      </c>
      <c r="T40" s="33">
        <v>2.0997599999999998</v>
      </c>
      <c r="U40" s="33">
        <v>13.549799999999999</v>
      </c>
      <c r="V40" s="33">
        <v>3.1809999999999998E-2</v>
      </c>
      <c r="W40" s="33">
        <v>10.7943</v>
      </c>
      <c r="X40" s="33">
        <v>0.16542299999999999</v>
      </c>
      <c r="Y40" s="33">
        <v>6.5449999999999999</v>
      </c>
      <c r="Z40" s="33">
        <v>10.436</v>
      </c>
      <c r="AA40" s="33">
        <v>2.5775199999999998</v>
      </c>
      <c r="AB40" s="33">
        <v>0.396922</v>
      </c>
      <c r="AC40" s="33">
        <v>0.25715700000000002</v>
      </c>
      <c r="AD40" s="33">
        <v>98.162899999999993</v>
      </c>
    </row>
    <row r="41" spans="1:30" x14ac:dyDescent="0.2">
      <c r="A41" s="2" t="s">
        <v>48</v>
      </c>
      <c r="B41" t="s">
        <v>1372</v>
      </c>
      <c r="D41" s="79">
        <v>45.031999999999996</v>
      </c>
      <c r="E41" s="79">
        <v>3.9359999999999999</v>
      </c>
      <c r="F41" s="79">
        <v>14.561</v>
      </c>
      <c r="G41" s="79">
        <v>5.5E-2</v>
      </c>
      <c r="H41" s="79">
        <v>10.491</v>
      </c>
      <c r="I41" s="79">
        <v>0.127</v>
      </c>
      <c r="J41" s="79">
        <v>5.4409999999999998</v>
      </c>
      <c r="K41" s="79">
        <v>13.696</v>
      </c>
      <c r="L41" s="79">
        <v>3.5009999999999999</v>
      </c>
      <c r="M41" s="79">
        <v>1.3660000000000001</v>
      </c>
      <c r="N41" s="79">
        <v>0.91200000000000003</v>
      </c>
      <c r="O41" s="79">
        <v>99.117999999999995</v>
      </c>
      <c r="R41" t="s">
        <v>70</v>
      </c>
      <c r="S41" s="33">
        <v>51.566200000000002</v>
      </c>
      <c r="T41" s="33">
        <v>2.0784899999999999</v>
      </c>
      <c r="U41" s="33">
        <v>13.5726</v>
      </c>
      <c r="V41" s="33">
        <v>-8.5599999999999999E-3</v>
      </c>
      <c r="W41" s="33">
        <v>10.855700000000001</v>
      </c>
      <c r="X41" s="33">
        <v>0.14421600000000001</v>
      </c>
      <c r="Y41" s="33">
        <v>6.5447199999999999</v>
      </c>
      <c r="Z41" s="33">
        <v>10.407</v>
      </c>
      <c r="AA41" s="33">
        <v>2.4828199999999998</v>
      </c>
      <c r="AB41" s="33">
        <v>0.38478899999999999</v>
      </c>
      <c r="AC41" s="33">
        <v>0.253</v>
      </c>
      <c r="AD41" s="33">
        <v>98.281000000000006</v>
      </c>
    </row>
    <row r="42" spans="1:30" x14ac:dyDescent="0.2">
      <c r="A42" s="2" t="s">
        <v>49</v>
      </c>
      <c r="B42" t="s">
        <v>1372</v>
      </c>
      <c r="D42" s="79">
        <v>47.206000000000003</v>
      </c>
      <c r="E42" s="79">
        <v>3.7629999999999999</v>
      </c>
      <c r="F42" s="79">
        <v>16.248000000000001</v>
      </c>
      <c r="G42" s="79">
        <v>1.2E-2</v>
      </c>
      <c r="H42" s="79">
        <v>11.42</v>
      </c>
      <c r="I42" s="79">
        <v>0.17399999999999999</v>
      </c>
      <c r="J42" s="79">
        <v>4.0880000000000001</v>
      </c>
      <c r="K42" s="79">
        <v>9.5150000000000006</v>
      </c>
      <c r="L42" s="79">
        <v>5.8739999999999997</v>
      </c>
      <c r="M42" s="79">
        <v>2.2410000000000001</v>
      </c>
      <c r="N42" s="79">
        <v>1.3640000000000001</v>
      </c>
      <c r="O42" s="79">
        <v>101.90300000000001</v>
      </c>
      <c r="R42" s="20" t="s">
        <v>64</v>
      </c>
      <c r="S42" s="33">
        <f>AVERAGE(S30:S41)</f>
        <v>51.500349999999997</v>
      </c>
      <c r="T42" s="33">
        <f t="shared" ref="T42:AD42" si="5">AVERAGE(T30:T41)</f>
        <v>2.0810616666666664</v>
      </c>
      <c r="U42" s="33">
        <f t="shared" si="5"/>
        <v>13.649625</v>
      </c>
      <c r="V42" s="33">
        <f t="shared" si="5"/>
        <v>2.1667999999999996E-2</v>
      </c>
      <c r="W42" s="33">
        <f t="shared" si="5"/>
        <v>10.769541666666669</v>
      </c>
      <c r="X42" s="33">
        <f t="shared" si="5"/>
        <v>0.16748183333333336</v>
      </c>
      <c r="Y42" s="33">
        <f t="shared" si="5"/>
        <v>6.5237266666666676</v>
      </c>
      <c r="Z42" s="33">
        <f t="shared" si="5"/>
        <v>10.430874999999999</v>
      </c>
      <c r="AA42" s="33">
        <f t="shared" si="5"/>
        <v>2.5344200000000003</v>
      </c>
      <c r="AB42" s="33">
        <f t="shared" si="5"/>
        <v>0.38929366666666665</v>
      </c>
      <c r="AC42" s="33">
        <f t="shared" si="5"/>
        <v>0.24315633333333334</v>
      </c>
      <c r="AD42" s="33">
        <f t="shared" si="5"/>
        <v>98.311158333333324</v>
      </c>
    </row>
    <row r="43" spans="1:30" x14ac:dyDescent="0.2">
      <c r="A43" s="2" t="s">
        <v>50</v>
      </c>
      <c r="B43" t="s">
        <v>1372</v>
      </c>
      <c r="D43" s="79">
        <v>45.847000000000001</v>
      </c>
      <c r="E43" s="79">
        <v>3.742</v>
      </c>
      <c r="F43" s="79">
        <v>16.129000000000001</v>
      </c>
      <c r="G43" s="79">
        <v>1.7999999999999999E-2</v>
      </c>
      <c r="H43" s="79">
        <v>11.528</v>
      </c>
      <c r="I43" s="79">
        <v>0.20200000000000001</v>
      </c>
      <c r="J43" s="79">
        <v>3.964</v>
      </c>
      <c r="K43" s="79">
        <v>9.2370000000000001</v>
      </c>
      <c r="L43" s="79">
        <v>5.5289999999999999</v>
      </c>
      <c r="M43" s="79">
        <v>2.488</v>
      </c>
      <c r="N43" s="79">
        <v>1.286</v>
      </c>
      <c r="O43" s="79">
        <v>99.97</v>
      </c>
      <c r="R43" s="21" t="s">
        <v>65</v>
      </c>
      <c r="S43" s="33">
        <v>51.4</v>
      </c>
      <c r="T43" s="33">
        <v>2.13</v>
      </c>
      <c r="U43" s="33">
        <v>13.6</v>
      </c>
      <c r="V43" s="33">
        <v>1.7999999999999999E-2</v>
      </c>
      <c r="W43" s="33">
        <v>10.9</v>
      </c>
      <c r="X43" s="33">
        <v>0.17</v>
      </c>
      <c r="Y43" s="33">
        <v>6.59</v>
      </c>
      <c r="Z43" s="33">
        <v>10.5</v>
      </c>
      <c r="AA43" s="33">
        <v>2.4</v>
      </c>
      <c r="AB43" s="33">
        <v>0.38500000000000001</v>
      </c>
      <c r="AC43" s="33"/>
      <c r="AD43" s="33"/>
    </row>
    <row r="44" spans="1:30" x14ac:dyDescent="0.2">
      <c r="A44" s="2" t="s">
        <v>51</v>
      </c>
      <c r="B44" t="s">
        <v>1372</v>
      </c>
      <c r="D44" s="79">
        <v>43.366999999999997</v>
      </c>
      <c r="E44" s="79">
        <v>4.2869999999999999</v>
      </c>
      <c r="F44" s="79">
        <v>16.425000000000001</v>
      </c>
      <c r="G44" s="79" t="s">
        <v>16</v>
      </c>
      <c r="H44" s="79">
        <v>10.734</v>
      </c>
      <c r="I44" s="79">
        <v>0.186</v>
      </c>
      <c r="J44" s="79">
        <v>4.0199999999999996</v>
      </c>
      <c r="K44" s="79">
        <v>12.382</v>
      </c>
      <c r="L44" s="79">
        <v>4.8220000000000001</v>
      </c>
      <c r="M44" s="79">
        <v>1.752</v>
      </c>
      <c r="N44" s="79">
        <v>1.397</v>
      </c>
      <c r="O44" s="79">
        <v>99.37</v>
      </c>
      <c r="R44" s="21" t="s">
        <v>56</v>
      </c>
      <c r="S44" s="33">
        <f>(S43-S42)/S43*100</f>
        <v>-0.19523346303501718</v>
      </c>
      <c r="T44" s="33">
        <f t="shared" ref="T44:AB44" si="6">(T43-T42)/T43*100</f>
        <v>2.2975743348982878</v>
      </c>
      <c r="U44" s="33">
        <f t="shared" si="6"/>
        <v>-0.36488970588235808</v>
      </c>
      <c r="V44" s="33">
        <f t="shared" si="6"/>
        <v>-20.377777777777766</v>
      </c>
      <c r="W44" s="33">
        <f t="shared" si="6"/>
        <v>1.1968654434250601</v>
      </c>
      <c r="X44" s="33">
        <f t="shared" si="6"/>
        <v>1.4812745098039144</v>
      </c>
      <c r="Y44" s="33">
        <f t="shared" si="6"/>
        <v>1.0056651492159681</v>
      </c>
      <c r="Z44" s="33">
        <f t="shared" si="6"/>
        <v>0.65833333333334709</v>
      </c>
      <c r="AA44" s="33">
        <f t="shared" si="6"/>
        <v>-5.6008333333333518</v>
      </c>
      <c r="AB44" s="33">
        <f t="shared" si="6"/>
        <v>-1.1152380952380883</v>
      </c>
      <c r="AC44" s="33"/>
      <c r="AD44" s="33"/>
    </row>
    <row r="45" spans="1:30" x14ac:dyDescent="0.2">
      <c r="A45" s="2" t="s">
        <v>52</v>
      </c>
      <c r="B45" t="s">
        <v>1372</v>
      </c>
      <c r="D45" s="79">
        <v>44.951000000000001</v>
      </c>
      <c r="E45" s="79">
        <v>3.766</v>
      </c>
      <c r="F45" s="79">
        <v>15.782</v>
      </c>
      <c r="G45" s="79">
        <v>1.7000000000000001E-2</v>
      </c>
      <c r="H45" s="79">
        <v>11.712</v>
      </c>
      <c r="I45" s="79">
        <v>0.223</v>
      </c>
      <c r="J45" s="79">
        <v>3.9820000000000002</v>
      </c>
      <c r="K45" s="79">
        <v>9.14</v>
      </c>
      <c r="L45" s="79">
        <v>5.7069999999999999</v>
      </c>
      <c r="M45" s="79">
        <v>2.5070000000000001</v>
      </c>
      <c r="N45" s="79">
        <v>1.339</v>
      </c>
      <c r="O45" s="79">
        <v>99.123999999999995</v>
      </c>
      <c r="R45" s="21" t="s">
        <v>57</v>
      </c>
      <c r="S45" s="33">
        <f>(2*STDEV(S30:S41))/S42*100</f>
        <v>2.270430261321791</v>
      </c>
      <c r="T45" s="33">
        <f t="shared" ref="T45:AC45" si="7">(2*STDEV(T30:T41))/T42*100</f>
        <v>2.3976787179789558</v>
      </c>
      <c r="U45" s="33">
        <f t="shared" si="7"/>
        <v>1.6464478834497742</v>
      </c>
      <c r="V45" s="33">
        <f t="shared" si="7"/>
        <v>126.51094932378774</v>
      </c>
      <c r="W45" s="33">
        <f t="shared" si="7"/>
        <v>1.1093511493398451</v>
      </c>
      <c r="X45" s="33">
        <f t="shared" si="7"/>
        <v>17.497339163588109</v>
      </c>
      <c r="Y45" s="33">
        <f t="shared" si="7"/>
        <v>1.66900142272506</v>
      </c>
      <c r="Z45" s="33">
        <f t="shared" si="7"/>
        <v>0.47011599904123336</v>
      </c>
      <c r="AA45" s="33">
        <f t="shared" si="7"/>
        <v>6.3424729541178086</v>
      </c>
      <c r="AB45" s="33">
        <f t="shared" si="7"/>
        <v>7.1578391978916436</v>
      </c>
      <c r="AC45" s="33">
        <f t="shared" si="7"/>
        <v>13.718325988919631</v>
      </c>
      <c r="AD45" s="33"/>
    </row>
    <row r="46" spans="1:30" x14ac:dyDescent="0.2">
      <c r="A46" s="2" t="s">
        <v>53</v>
      </c>
      <c r="B46" t="s">
        <v>1372</v>
      </c>
      <c r="D46" s="79">
        <v>47.198999999999998</v>
      </c>
      <c r="E46" s="79">
        <v>3.7360000000000002</v>
      </c>
      <c r="F46" s="79">
        <v>16.152000000000001</v>
      </c>
      <c r="G46" s="79" t="s">
        <v>16</v>
      </c>
      <c r="H46" s="79">
        <v>11.366</v>
      </c>
      <c r="I46" s="79">
        <v>0.16</v>
      </c>
      <c r="J46" s="79">
        <v>4.0590000000000002</v>
      </c>
      <c r="K46" s="79">
        <v>9.4570000000000007</v>
      </c>
      <c r="L46" s="79">
        <v>5.4290000000000003</v>
      </c>
      <c r="M46" s="79">
        <v>2.3450000000000002</v>
      </c>
      <c r="N46" s="79">
        <v>1.369</v>
      </c>
      <c r="O46" s="79">
        <v>101.271</v>
      </c>
      <c r="R46" s="21" t="s">
        <v>58</v>
      </c>
      <c r="S46" s="33">
        <f t="shared" ref="S46:AC46" si="8">2*STDEV(S30:S41)</f>
        <v>1.1692795310866368</v>
      </c>
      <c r="T46" s="33">
        <f t="shared" si="8"/>
        <v>4.9897172689684813E-2</v>
      </c>
      <c r="U46" s="33">
        <f t="shared" si="8"/>
        <v>0.22473396191133124</v>
      </c>
      <c r="V46" s="33">
        <f t="shared" si="8"/>
        <v>2.7412392499478324E-2</v>
      </c>
      <c r="W46" s="33">
        <f t="shared" si="8"/>
        <v>0.1194720342578002</v>
      </c>
      <c r="X46" s="33">
        <f t="shared" si="8"/>
        <v>2.9304864415728701E-2</v>
      </c>
      <c r="Y46" s="33">
        <f t="shared" si="8"/>
        <v>0.10888109088136082</v>
      </c>
      <c r="Z46" s="33">
        <f t="shared" si="8"/>
        <v>4.9037212214992243E-2</v>
      </c>
      <c r="AA46" s="33">
        <f t="shared" si="8"/>
        <v>0.16074490304375258</v>
      </c>
      <c r="AB46" s="33">
        <f t="shared" si="8"/>
        <v>2.78650146675763E-2</v>
      </c>
      <c r="AC46" s="33">
        <f t="shared" si="8"/>
        <v>3.3356978469370711E-2</v>
      </c>
      <c r="AD46" s="33"/>
    </row>
    <row r="47" spans="1:30" x14ac:dyDescent="0.2">
      <c r="A47" s="2" t="s">
        <v>54</v>
      </c>
      <c r="B47" t="s">
        <v>1372</v>
      </c>
      <c r="D47" s="79">
        <v>44.481999999999999</v>
      </c>
      <c r="E47" s="79">
        <v>3.742</v>
      </c>
      <c r="F47" s="79">
        <v>15.788</v>
      </c>
      <c r="G47" s="79">
        <v>1.2999999999999999E-2</v>
      </c>
      <c r="H47" s="79">
        <v>11.516999999999999</v>
      </c>
      <c r="I47" s="79">
        <v>0.23100000000000001</v>
      </c>
      <c r="J47" s="79">
        <v>4.08</v>
      </c>
      <c r="K47" s="79">
        <v>9.7289999999999992</v>
      </c>
      <c r="L47" s="79">
        <v>5.2080000000000002</v>
      </c>
      <c r="M47" s="79">
        <v>2.1579999999999999</v>
      </c>
      <c r="N47" s="79">
        <v>1.2769999999999999</v>
      </c>
      <c r="O47" s="79">
        <v>98.224999999999994</v>
      </c>
      <c r="R47" s="21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1:30" x14ac:dyDescent="0.2">
      <c r="R48" s="21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18:30" x14ac:dyDescent="0.2">
      <c r="R49" s="63" t="s">
        <v>0</v>
      </c>
      <c r="S49" s="81" t="s">
        <v>1</v>
      </c>
      <c r="T49" s="81" t="s">
        <v>2</v>
      </c>
      <c r="U49" s="81" t="s">
        <v>3</v>
      </c>
      <c r="V49" s="81" t="s">
        <v>4</v>
      </c>
      <c r="W49" s="81" t="s">
        <v>5</v>
      </c>
      <c r="X49" s="81" t="s">
        <v>6</v>
      </c>
      <c r="Y49" s="81" t="s">
        <v>7</v>
      </c>
      <c r="Z49" s="81" t="s">
        <v>8</v>
      </c>
      <c r="AA49" s="81" t="s">
        <v>9</v>
      </c>
      <c r="AB49" s="81" t="s">
        <v>10</v>
      </c>
      <c r="AC49" s="81" t="s">
        <v>11</v>
      </c>
      <c r="AD49" s="81" t="s">
        <v>12</v>
      </c>
    </row>
    <row r="50" spans="18:30" x14ac:dyDescent="0.2">
      <c r="R50" t="s">
        <v>71</v>
      </c>
      <c r="S50" s="33">
        <v>63.523499999999999</v>
      </c>
      <c r="T50" s="33">
        <v>0.67927099999999996</v>
      </c>
      <c r="U50" s="33">
        <v>17.909800000000001</v>
      </c>
      <c r="V50" s="33">
        <v>-5.0499999999999998E-3</v>
      </c>
      <c r="W50" s="33">
        <v>4.4004200000000004</v>
      </c>
      <c r="X50" s="33">
        <v>5.6876999999999997E-2</v>
      </c>
      <c r="Y50" s="33">
        <v>2.0042599999999999</v>
      </c>
      <c r="Z50" s="33">
        <v>5.3115300000000003</v>
      </c>
      <c r="AA50" s="33">
        <v>4.6106699999999998</v>
      </c>
      <c r="AB50" s="33">
        <v>1.24322</v>
      </c>
      <c r="AC50" s="33">
        <v>0.16583800000000001</v>
      </c>
      <c r="AD50" s="33">
        <v>99.900300000000001</v>
      </c>
    </row>
    <row r="51" spans="18:30" x14ac:dyDescent="0.2">
      <c r="R51" t="s">
        <v>71</v>
      </c>
      <c r="S51" s="33">
        <v>63.911799999999999</v>
      </c>
      <c r="T51" s="33">
        <v>0.71703300000000003</v>
      </c>
      <c r="U51" s="33">
        <v>18.0397</v>
      </c>
      <c r="V51" s="33">
        <v>3.3257000000000002E-2</v>
      </c>
      <c r="W51" s="33">
        <v>4.5248299999999997</v>
      </c>
      <c r="X51" s="33">
        <v>3.9107000000000003E-2</v>
      </c>
      <c r="Y51" s="33">
        <v>1.9762</v>
      </c>
      <c r="Z51" s="33">
        <v>5.32057</v>
      </c>
      <c r="AA51" s="33">
        <v>4.4877399999999996</v>
      </c>
      <c r="AB51" s="33">
        <v>1.2841400000000001</v>
      </c>
      <c r="AC51" s="33">
        <v>0.181759</v>
      </c>
      <c r="AD51" s="33">
        <v>100.51600000000001</v>
      </c>
    </row>
    <row r="52" spans="18:30" x14ac:dyDescent="0.2">
      <c r="R52" t="s">
        <v>72</v>
      </c>
      <c r="S52" s="33">
        <v>63.717100000000002</v>
      </c>
      <c r="T52" s="33">
        <v>0.70711999999999997</v>
      </c>
      <c r="U52" s="33">
        <v>17.863</v>
      </c>
      <c r="V52" s="33">
        <v>-3.64E-3</v>
      </c>
      <c r="W52" s="33">
        <v>4.3556400000000002</v>
      </c>
      <c r="X52" s="33">
        <v>5.8615E-2</v>
      </c>
      <c r="Y52" s="33">
        <v>1.97692</v>
      </c>
      <c r="Z52" s="33">
        <v>5.28904</v>
      </c>
      <c r="AA52" s="33">
        <v>4.6332800000000001</v>
      </c>
      <c r="AB52" s="33">
        <v>1.2881</v>
      </c>
      <c r="AC52" s="33">
        <v>0.176567</v>
      </c>
      <c r="AD52" s="33">
        <v>100.062</v>
      </c>
    </row>
    <row r="53" spans="18:30" x14ac:dyDescent="0.2">
      <c r="R53" t="s">
        <v>72</v>
      </c>
      <c r="S53" s="33">
        <v>63.876899999999999</v>
      </c>
      <c r="T53" s="33">
        <v>0.71295699999999995</v>
      </c>
      <c r="U53" s="33">
        <v>18.0623</v>
      </c>
      <c r="V53" s="33">
        <v>-5.96E-3</v>
      </c>
      <c r="W53" s="33">
        <v>4.2801999999999998</v>
      </c>
      <c r="X53" s="33">
        <v>8.5316000000000003E-2</v>
      </c>
      <c r="Y53" s="33">
        <v>2.0438100000000001</v>
      </c>
      <c r="Z53" s="33">
        <v>5.3020500000000004</v>
      </c>
      <c r="AA53" s="33">
        <v>4.7618299999999998</v>
      </c>
      <c r="AB53" s="33">
        <v>1.30247</v>
      </c>
      <c r="AC53" s="33">
        <v>0.19508900000000001</v>
      </c>
      <c r="AD53" s="33">
        <v>100.617</v>
      </c>
    </row>
    <row r="54" spans="18:30" x14ac:dyDescent="0.2">
      <c r="R54" s="20" t="s">
        <v>64</v>
      </c>
      <c r="S54" s="33">
        <f>AVERAGE(S50:S53)</f>
        <v>63.757325000000002</v>
      </c>
      <c r="T54" s="33">
        <f t="shared" ref="T54:AD54" si="9">AVERAGE(T50:T53)</f>
        <v>0.70409524999999995</v>
      </c>
      <c r="U54" s="33">
        <f t="shared" si="9"/>
        <v>17.968699999999998</v>
      </c>
      <c r="V54" s="33">
        <f t="shared" si="9"/>
        <v>4.6517500000000005E-3</v>
      </c>
      <c r="W54" s="33">
        <f t="shared" si="9"/>
        <v>4.3902725</v>
      </c>
      <c r="X54" s="33">
        <f t="shared" si="9"/>
        <v>5.9978749999999997E-2</v>
      </c>
      <c r="Y54" s="33">
        <f t="shared" si="9"/>
        <v>2.0002974999999998</v>
      </c>
      <c r="Z54" s="33">
        <f t="shared" si="9"/>
        <v>5.3057975000000006</v>
      </c>
      <c r="AA54" s="33">
        <f t="shared" si="9"/>
        <v>4.62338</v>
      </c>
      <c r="AB54" s="33">
        <f t="shared" si="9"/>
        <v>1.2794824999999999</v>
      </c>
      <c r="AC54" s="33">
        <f t="shared" si="9"/>
        <v>0.17981325000000004</v>
      </c>
      <c r="AD54" s="33">
        <f t="shared" si="9"/>
        <v>100.273825</v>
      </c>
    </row>
    <row r="55" spans="18:30" x14ac:dyDescent="0.2">
      <c r="R55" s="21" t="s">
        <v>65</v>
      </c>
      <c r="S55" s="33">
        <v>63.7</v>
      </c>
      <c r="T55" s="33">
        <v>0.70299999999999996</v>
      </c>
      <c r="U55" s="33">
        <v>17.8</v>
      </c>
      <c r="V55" s="33">
        <v>2E-3</v>
      </c>
      <c r="W55" s="33">
        <v>4.37</v>
      </c>
      <c r="X55" s="33">
        <v>7.5999999999999998E-2</v>
      </c>
      <c r="Y55" s="33">
        <v>1.97</v>
      </c>
      <c r="Z55" s="33">
        <v>5.28</v>
      </c>
      <c r="AA55" s="33">
        <v>4.4400000000000004</v>
      </c>
      <c r="AB55" s="33">
        <v>1.29</v>
      </c>
      <c r="AC55" s="33"/>
      <c r="AD55" s="33"/>
    </row>
    <row r="56" spans="18:30" x14ac:dyDescent="0.2">
      <c r="R56" s="21" t="s">
        <v>56</v>
      </c>
      <c r="S56" s="33">
        <f>(S55-S54)/S55*100</f>
        <v>-8.9992150706434432E-2</v>
      </c>
      <c r="T56" s="33">
        <f t="shared" ref="T56:AB56" si="10">(T55-T54)/T55*100</f>
        <v>-0.15579658605974284</v>
      </c>
      <c r="U56" s="33">
        <f t="shared" si="10"/>
        <v>-0.94775280898875058</v>
      </c>
      <c r="V56" s="33">
        <f t="shared" si="10"/>
        <v>-132.58750000000001</v>
      </c>
      <c r="W56" s="33">
        <f t="shared" si="10"/>
        <v>-0.4639016018306617</v>
      </c>
      <c r="X56" s="33">
        <f t="shared" si="10"/>
        <v>21.080592105263161</v>
      </c>
      <c r="Y56" s="33">
        <f t="shared" si="10"/>
        <v>-1.5379441624365415</v>
      </c>
      <c r="Z56" s="33">
        <f t="shared" si="10"/>
        <v>-0.48858901515152198</v>
      </c>
      <c r="AA56" s="33">
        <f t="shared" si="10"/>
        <v>-4.1301801801801723</v>
      </c>
      <c r="AB56" s="33">
        <f t="shared" si="10"/>
        <v>0.81531007751939366</v>
      </c>
      <c r="AC56" s="33"/>
      <c r="AD56" s="33"/>
    </row>
    <row r="57" spans="18:30" x14ac:dyDescent="0.2">
      <c r="R57" s="21" t="s">
        <v>57</v>
      </c>
      <c r="S57" s="33">
        <f>(2*STDEV(S50:S53))/S54*100</f>
        <v>0.55660473992576631</v>
      </c>
      <c r="T57" s="33">
        <f t="shared" ref="T57:AC57" si="11">(2*STDEV(T50:T53))/T54*100</f>
        <v>4.8408756453249904</v>
      </c>
      <c r="U57" s="33">
        <f t="shared" si="11"/>
        <v>1.083790774199366</v>
      </c>
      <c r="V57" s="33">
        <f t="shared" si="11"/>
        <v>820.93990600414861</v>
      </c>
      <c r="W57" s="33">
        <f t="shared" si="11"/>
        <v>4.6698071852135508</v>
      </c>
      <c r="X57" s="33">
        <f t="shared" si="11"/>
        <v>63.533563579213379</v>
      </c>
      <c r="Y57" s="33">
        <f t="shared" si="11"/>
        <v>3.1808452735460833</v>
      </c>
      <c r="Z57" s="33">
        <f t="shared" si="11"/>
        <v>0.50850296785753923</v>
      </c>
      <c r="AA57" s="33">
        <f t="shared" si="11"/>
        <v>4.8574231862795036</v>
      </c>
      <c r="AB57" s="33">
        <f t="shared" si="11"/>
        <v>3.9743202082216489</v>
      </c>
      <c r="AC57" s="33">
        <f t="shared" si="11"/>
        <v>13.51574069676057</v>
      </c>
      <c r="AD57" s="33"/>
    </row>
    <row r="58" spans="18:30" x14ac:dyDescent="0.2">
      <c r="R58" s="21" t="s">
        <v>58</v>
      </c>
      <c r="S58" s="33">
        <f>2*STDEV(S50:S53)</f>
        <v>0.35487629299987555</v>
      </c>
      <c r="T58" s="33">
        <f t="shared" ref="T58:AC58" si="12">2*STDEV(T50:T53)</f>
        <v>3.4084375477140098E-2</v>
      </c>
      <c r="U58" s="33">
        <f t="shared" si="12"/>
        <v>0.19474311284356147</v>
      </c>
      <c r="V58" s="33">
        <f t="shared" si="12"/>
        <v>3.8188072077547985E-2</v>
      </c>
      <c r="W58" s="33">
        <f t="shared" si="12"/>
        <v>0.20501726065545459</v>
      </c>
      <c r="X58" s="33">
        <f t="shared" si="12"/>
        <v>3.8106637265267446E-2</v>
      </c>
      <c r="Y58" s="33">
        <f t="shared" si="12"/>
        <v>6.3626368485610457E-2</v>
      </c>
      <c r="Z58" s="33">
        <f t="shared" si="12"/>
        <v>2.6980137756011123E-2</v>
      </c>
      <c r="AA58" s="33">
        <f t="shared" si="12"/>
        <v>0.22457713210980929</v>
      </c>
      <c r="AB58" s="33">
        <f t="shared" si="12"/>
        <v>5.085073155815955E-2</v>
      </c>
      <c r="AC58" s="33">
        <f t="shared" si="12"/>
        <v>2.4303092608417828E-2</v>
      </c>
      <c r="AD58" s="33"/>
    </row>
  </sheetData>
  <mergeCells count="2">
    <mergeCell ref="R1:AF1"/>
    <mergeCell ref="C1:O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711FB-8E2B-1148-A465-18EFB90D25AD}">
  <dimension ref="A1:H11"/>
  <sheetViews>
    <sheetView zoomScale="130" zoomScaleNormal="130" workbookViewId="0">
      <selection activeCell="F15" sqref="F15"/>
    </sheetView>
  </sheetViews>
  <sheetFormatPr baseColWidth="10" defaultRowHeight="16" x14ac:dyDescent="0.2"/>
  <cols>
    <col min="1" max="1" width="18.6640625" customWidth="1"/>
    <col min="3" max="3" width="21.33203125" customWidth="1"/>
    <col min="4" max="4" width="18.1640625" customWidth="1"/>
    <col min="5" max="5" width="20.5" customWidth="1"/>
    <col min="6" max="6" width="18.83203125" customWidth="1"/>
  </cols>
  <sheetData>
    <row r="1" spans="1:8" x14ac:dyDescent="0.2">
      <c r="D1" s="113"/>
      <c r="E1" s="113"/>
      <c r="F1" s="113"/>
      <c r="G1" s="113"/>
      <c r="H1" s="113"/>
    </row>
    <row r="2" spans="1:8" s="63" customFormat="1" ht="34" x14ac:dyDescent="0.2">
      <c r="A2" s="90" t="s">
        <v>75</v>
      </c>
      <c r="B2" s="91" t="s">
        <v>1373</v>
      </c>
      <c r="C2" s="91" t="s">
        <v>1374</v>
      </c>
      <c r="D2" s="91" t="s">
        <v>1375</v>
      </c>
      <c r="E2" s="91" t="s">
        <v>1376</v>
      </c>
      <c r="F2" s="91" t="s">
        <v>1377</v>
      </c>
      <c r="G2" s="91" t="s">
        <v>1378</v>
      </c>
      <c r="H2" s="92" t="s">
        <v>1379</v>
      </c>
    </row>
    <row r="3" spans="1:8" x14ac:dyDescent="0.2">
      <c r="A3" s="82" t="s">
        <v>1385</v>
      </c>
      <c r="B3" s="22">
        <v>3</v>
      </c>
      <c r="C3" t="s">
        <v>1380</v>
      </c>
      <c r="D3" s="22">
        <v>43</v>
      </c>
      <c r="E3" s="22">
        <v>0</v>
      </c>
      <c r="F3" s="22">
        <v>38</v>
      </c>
      <c r="G3" s="22">
        <v>5</v>
      </c>
      <c r="H3" s="83">
        <v>28</v>
      </c>
    </row>
    <row r="4" spans="1:8" x14ac:dyDescent="0.2">
      <c r="A4" s="82" t="s">
        <v>1386</v>
      </c>
      <c r="B4" s="22">
        <v>7</v>
      </c>
      <c r="C4" t="s">
        <v>1381</v>
      </c>
      <c r="D4" s="22">
        <v>30</v>
      </c>
      <c r="E4" s="22">
        <v>2</v>
      </c>
      <c r="F4" s="22">
        <v>11</v>
      </c>
      <c r="G4" s="22">
        <v>17</v>
      </c>
      <c r="H4" s="83">
        <v>7</v>
      </c>
    </row>
    <row r="5" spans="1:8" x14ac:dyDescent="0.2">
      <c r="A5" s="82" t="s">
        <v>1387</v>
      </c>
      <c r="B5" s="22">
        <v>14</v>
      </c>
      <c r="C5" t="s">
        <v>1382</v>
      </c>
      <c r="D5" s="22">
        <v>118</v>
      </c>
      <c r="E5" s="22">
        <v>64</v>
      </c>
      <c r="F5" s="22">
        <v>18</v>
      </c>
      <c r="G5" s="22">
        <v>36</v>
      </c>
      <c r="H5" s="83">
        <v>6</v>
      </c>
    </row>
    <row r="6" spans="1:8" x14ac:dyDescent="0.2">
      <c r="A6" s="82" t="s">
        <v>1388</v>
      </c>
      <c r="B6" s="22">
        <v>26</v>
      </c>
      <c r="C6" t="s">
        <v>1381</v>
      </c>
      <c r="D6" s="22">
        <v>47</v>
      </c>
      <c r="E6" s="22">
        <v>24</v>
      </c>
      <c r="F6" s="22">
        <v>13</v>
      </c>
      <c r="G6" s="22">
        <v>10</v>
      </c>
      <c r="H6" s="83">
        <v>10</v>
      </c>
    </row>
    <row r="7" spans="1:8" x14ac:dyDescent="0.2">
      <c r="A7" s="82" t="s">
        <v>1389</v>
      </c>
      <c r="B7" s="22">
        <v>46</v>
      </c>
      <c r="C7" s="84" t="s">
        <v>1380</v>
      </c>
      <c r="D7" s="22">
        <v>67</v>
      </c>
      <c r="E7" s="22">
        <v>4</v>
      </c>
      <c r="F7" s="22">
        <v>40</v>
      </c>
      <c r="G7" s="22">
        <v>23</v>
      </c>
      <c r="H7" s="83">
        <v>20</v>
      </c>
    </row>
    <row r="8" spans="1:8" x14ac:dyDescent="0.2">
      <c r="A8" s="82" t="s">
        <v>1390</v>
      </c>
      <c r="B8" s="22">
        <v>60</v>
      </c>
      <c r="C8" s="85" t="s">
        <v>1383</v>
      </c>
      <c r="D8" s="22">
        <v>32</v>
      </c>
      <c r="E8" s="22">
        <v>6</v>
      </c>
      <c r="F8" s="22">
        <v>11</v>
      </c>
      <c r="G8" s="22">
        <v>15</v>
      </c>
      <c r="H8" s="83">
        <v>8</v>
      </c>
    </row>
    <row r="9" spans="1:8" x14ac:dyDescent="0.2">
      <c r="A9" s="82" t="s">
        <v>1391</v>
      </c>
      <c r="B9" s="22">
        <v>74</v>
      </c>
      <c r="C9" t="s">
        <v>1381</v>
      </c>
      <c r="D9" s="22">
        <v>48</v>
      </c>
      <c r="E9" s="22">
        <v>8</v>
      </c>
      <c r="F9" s="22">
        <v>14</v>
      </c>
      <c r="G9" s="22">
        <v>26</v>
      </c>
      <c r="H9" s="83">
        <v>19</v>
      </c>
    </row>
    <row r="10" spans="1:8" x14ac:dyDescent="0.2">
      <c r="A10" s="86" t="s">
        <v>1392</v>
      </c>
      <c r="B10" s="87" t="s">
        <v>1384</v>
      </c>
      <c r="C10" s="87" t="s">
        <v>1380</v>
      </c>
      <c r="D10" s="88">
        <v>48</v>
      </c>
      <c r="E10" s="88">
        <v>0</v>
      </c>
      <c r="F10" s="88">
        <v>31</v>
      </c>
      <c r="G10" s="88">
        <v>17</v>
      </c>
      <c r="H10" s="89">
        <v>8</v>
      </c>
    </row>
    <row r="11" spans="1:8" x14ac:dyDescent="0.2">
      <c r="A11" s="29"/>
      <c r="D11" s="22"/>
      <c r="E11" s="22"/>
      <c r="F11" s="22"/>
      <c r="G11" s="22"/>
      <c r="H11" s="22"/>
    </row>
  </sheetData>
  <mergeCells count="1">
    <mergeCell ref="D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06A4-398B-C045-B999-62C452B239B3}">
  <dimension ref="A2:R19"/>
  <sheetViews>
    <sheetView workbookViewId="0">
      <selection activeCell="N3" sqref="N3:N19"/>
    </sheetView>
  </sheetViews>
  <sheetFormatPr baseColWidth="10" defaultRowHeight="16" x14ac:dyDescent="0.2"/>
  <cols>
    <col min="1" max="1" width="24.6640625" customWidth="1"/>
    <col min="2" max="2" width="18.33203125" customWidth="1"/>
    <col min="4" max="11" width="10.83203125" customWidth="1"/>
    <col min="12" max="12" width="18.6640625" customWidth="1"/>
    <col min="13" max="13" width="23.5" customWidth="1"/>
    <col min="14" max="14" width="20.5" customWidth="1"/>
    <col min="17" max="17" width="14.6640625" customWidth="1"/>
    <col min="18" max="18" width="20.83203125" customWidth="1"/>
  </cols>
  <sheetData>
    <row r="2" spans="1:18" s="64" customFormat="1" ht="60" x14ac:dyDescent="0.2">
      <c r="A2" s="94" t="s">
        <v>75</v>
      </c>
      <c r="B2" s="93" t="s">
        <v>1410</v>
      </c>
      <c r="C2" s="93" t="s">
        <v>1411</v>
      </c>
      <c r="D2" s="93" t="s">
        <v>1429</v>
      </c>
      <c r="E2" s="93" t="s">
        <v>1430</v>
      </c>
      <c r="F2" s="93" t="s">
        <v>1414</v>
      </c>
      <c r="G2" s="93" t="s">
        <v>1416</v>
      </c>
      <c r="H2" s="93" t="s">
        <v>1415</v>
      </c>
      <c r="I2" s="93" t="s">
        <v>1417</v>
      </c>
      <c r="J2" s="93" t="s">
        <v>1418</v>
      </c>
      <c r="K2" s="93" t="s">
        <v>1419</v>
      </c>
      <c r="L2" s="93" t="s">
        <v>1412</v>
      </c>
      <c r="M2" s="93" t="s">
        <v>1413</v>
      </c>
      <c r="N2" s="93" t="s">
        <v>1428</v>
      </c>
      <c r="P2" s="105" t="s">
        <v>1414</v>
      </c>
      <c r="Q2" s="105" t="s">
        <v>1427</v>
      </c>
      <c r="R2" s="105" t="s">
        <v>1428</v>
      </c>
    </row>
    <row r="3" spans="1:18" x14ac:dyDescent="0.2">
      <c r="A3" t="s">
        <v>1393</v>
      </c>
      <c r="B3" s="22">
        <v>14</v>
      </c>
      <c r="C3" s="102" t="s">
        <v>1394</v>
      </c>
      <c r="D3" s="64">
        <v>8.6</v>
      </c>
      <c r="E3" s="64">
        <v>1</v>
      </c>
      <c r="F3" s="22">
        <v>1125</v>
      </c>
      <c r="G3" s="3">
        <v>0.82220000000000004</v>
      </c>
      <c r="H3" s="3">
        <v>0.80300000000000005</v>
      </c>
      <c r="I3" s="106">
        <v>235.51164132231401</v>
      </c>
      <c r="J3" s="106">
        <v>30.714757024793389</v>
      </c>
      <c r="K3" s="22">
        <v>73</v>
      </c>
      <c r="L3" s="103">
        <v>3.7279345365481538</v>
      </c>
      <c r="M3" s="103">
        <f t="shared" ref="M3:M19" si="0">L3-B3</f>
        <v>-10.272065463451845</v>
      </c>
      <c r="N3" s="104">
        <v>0.26916744413557703</v>
      </c>
      <c r="O3" s="64"/>
      <c r="P3" s="64">
        <v>1150</v>
      </c>
      <c r="Q3" s="103">
        <v>2.4221877263205127</v>
      </c>
      <c r="R3" s="104">
        <v>0.26525528733962367</v>
      </c>
    </row>
    <row r="4" spans="1:18" x14ac:dyDescent="0.2">
      <c r="A4" t="s">
        <v>1393</v>
      </c>
      <c r="B4" s="22">
        <v>14</v>
      </c>
      <c r="C4" s="102" t="s">
        <v>1395</v>
      </c>
      <c r="D4" s="64">
        <v>8.6</v>
      </c>
      <c r="E4" s="64">
        <v>1</v>
      </c>
      <c r="F4" s="22">
        <v>1125</v>
      </c>
      <c r="G4" s="3">
        <v>0.82369999999999999</v>
      </c>
      <c r="H4" s="3">
        <v>0.79200000000000004</v>
      </c>
      <c r="I4" s="107">
        <v>136.1</v>
      </c>
      <c r="J4" s="106">
        <v>7.5341405569999997</v>
      </c>
      <c r="K4" s="22">
        <v>48</v>
      </c>
      <c r="L4" s="103">
        <v>5.8061905720559182</v>
      </c>
      <c r="M4" s="103">
        <f t="shared" si="0"/>
        <v>-8.1938094279440818</v>
      </c>
      <c r="N4" s="104">
        <v>0.26399325939970236</v>
      </c>
      <c r="O4" s="64"/>
      <c r="P4" s="64">
        <v>1150</v>
      </c>
      <c r="Q4" s="103">
        <v>3.772513546692764</v>
      </c>
      <c r="R4" s="104">
        <v>0.26729596251712762</v>
      </c>
    </row>
    <row r="5" spans="1:18" x14ac:dyDescent="0.2">
      <c r="A5" t="s">
        <v>1393</v>
      </c>
      <c r="B5" s="22">
        <v>14</v>
      </c>
      <c r="C5" s="102" t="s">
        <v>1396</v>
      </c>
      <c r="D5" s="64">
        <v>8.6</v>
      </c>
      <c r="E5" s="64">
        <v>1</v>
      </c>
      <c r="F5" s="22">
        <v>1125</v>
      </c>
      <c r="G5" s="3">
        <v>0.83499999999999996</v>
      </c>
      <c r="H5" s="3">
        <v>0.78700000000000003</v>
      </c>
      <c r="I5" s="106">
        <v>96.482623364485974</v>
      </c>
      <c r="J5" s="106">
        <v>5.3609140186916182</v>
      </c>
      <c r="K5" s="22">
        <v>6</v>
      </c>
      <c r="L5" s="103">
        <v>6.5914200597165502</v>
      </c>
      <c r="M5" s="103">
        <f t="shared" si="0"/>
        <v>-7.4085799402834498</v>
      </c>
      <c r="N5" s="104">
        <v>0.26515810735235301</v>
      </c>
      <c r="O5" s="64"/>
      <c r="P5" s="64">
        <v>1150</v>
      </c>
      <c r="Q5" s="103">
        <v>4.2827084572283018</v>
      </c>
      <c r="R5" s="104">
        <v>0.26478107224532776</v>
      </c>
    </row>
    <row r="6" spans="1:18" x14ac:dyDescent="0.2">
      <c r="A6" t="s">
        <v>1397</v>
      </c>
      <c r="B6" s="22">
        <v>14</v>
      </c>
      <c r="C6" s="102" t="s">
        <v>1398</v>
      </c>
      <c r="D6" s="64">
        <v>8.6</v>
      </c>
      <c r="E6" s="64">
        <v>1</v>
      </c>
      <c r="F6" s="22">
        <v>1125</v>
      </c>
      <c r="G6" s="3">
        <v>0.80930000000000002</v>
      </c>
      <c r="H6" s="3">
        <v>0.7994</v>
      </c>
      <c r="I6" s="106">
        <v>259.69581535022337</v>
      </c>
      <c r="J6" s="106">
        <v>43.356706110283142</v>
      </c>
      <c r="K6" s="22">
        <v>66</v>
      </c>
      <c r="L6" s="103">
        <v>7.1201441704579134</v>
      </c>
      <c r="M6" s="103">
        <f t="shared" si="0"/>
        <v>-6.8798558295420866</v>
      </c>
      <c r="N6" s="104">
        <v>0.26142740329186465</v>
      </c>
      <c r="O6" s="64"/>
      <c r="P6" s="64">
        <v>1150</v>
      </c>
      <c r="Q6" s="103">
        <v>4.6262415957777998</v>
      </c>
      <c r="R6" s="104">
        <v>0.26974340242124789</v>
      </c>
    </row>
    <row r="7" spans="1:18" x14ac:dyDescent="0.2">
      <c r="A7" t="s">
        <v>1397</v>
      </c>
      <c r="B7" s="22">
        <v>14</v>
      </c>
      <c r="C7" s="102" t="s">
        <v>1400</v>
      </c>
      <c r="D7" s="64">
        <v>8.6</v>
      </c>
      <c r="E7" s="64">
        <v>1</v>
      </c>
      <c r="F7" s="22">
        <v>1125</v>
      </c>
      <c r="G7" s="3">
        <v>0.84299999999999997</v>
      </c>
      <c r="H7" s="3">
        <v>0.8</v>
      </c>
      <c r="I7" s="106">
        <v>2.1664952808989142</v>
      </c>
      <c r="J7" s="106">
        <v>22.338165168539287</v>
      </c>
      <c r="K7" s="22">
        <v>86</v>
      </c>
      <c r="L7" s="103">
        <v>15.128665918945567</v>
      </c>
      <c r="M7" s="103">
        <f t="shared" si="0"/>
        <v>1.1286659189455666</v>
      </c>
      <c r="N7" s="104">
        <v>0.25909894338161521</v>
      </c>
      <c r="O7" s="64"/>
      <c r="P7" s="64">
        <v>1150</v>
      </c>
      <c r="Q7" s="103">
        <v>9.829697529614883</v>
      </c>
      <c r="R7" s="104">
        <v>0.26954652635876042</v>
      </c>
    </row>
    <row r="8" spans="1:18" x14ac:dyDescent="0.2">
      <c r="A8" t="s">
        <v>1393</v>
      </c>
      <c r="B8" s="22">
        <v>14</v>
      </c>
      <c r="C8" s="102" t="s">
        <v>1399</v>
      </c>
      <c r="D8" s="64">
        <v>8.6</v>
      </c>
      <c r="E8" s="64">
        <v>1</v>
      </c>
      <c r="F8" s="22">
        <v>1125</v>
      </c>
      <c r="G8" s="3">
        <v>0.82289999999999996</v>
      </c>
      <c r="H8" s="3">
        <v>0.80640000000000001</v>
      </c>
      <c r="I8" s="106">
        <v>60.435239736842107</v>
      </c>
      <c r="J8" s="106">
        <v>32.292755263157893</v>
      </c>
      <c r="K8" s="22">
        <v>130</v>
      </c>
      <c r="L8" s="103">
        <v>15.35283444349958</v>
      </c>
      <c r="M8" s="103">
        <f t="shared" si="0"/>
        <v>1.3528344434995798</v>
      </c>
      <c r="N8" s="104">
        <v>0.26580405938114265</v>
      </c>
      <c r="O8" s="64"/>
      <c r="P8" s="64">
        <v>1150</v>
      </c>
      <c r="Q8" s="103">
        <v>9.9753487591305365</v>
      </c>
      <c r="R8" s="104">
        <v>0.26186353048659028</v>
      </c>
    </row>
    <row r="9" spans="1:18" x14ac:dyDescent="0.2">
      <c r="A9" t="s">
        <v>1397</v>
      </c>
      <c r="B9" s="22">
        <v>14</v>
      </c>
      <c r="C9" s="102" t="s">
        <v>1432</v>
      </c>
      <c r="D9" s="64">
        <v>8.6</v>
      </c>
      <c r="E9" s="64">
        <v>1</v>
      </c>
      <c r="F9" s="22">
        <v>1125</v>
      </c>
      <c r="G9" s="3">
        <v>0.78900000000000003</v>
      </c>
      <c r="H9" s="3">
        <v>0.82399999999999995</v>
      </c>
      <c r="I9" s="106">
        <v>263.89999999999998</v>
      </c>
      <c r="J9" s="106">
        <v>38.5</v>
      </c>
      <c r="K9" s="22">
        <v>52</v>
      </c>
      <c r="L9" s="103">
        <v>20.100000000000001</v>
      </c>
      <c r="M9" s="103">
        <f t="shared" si="0"/>
        <v>6.1000000000000014</v>
      </c>
      <c r="N9" s="104">
        <v>0.26700000000000002</v>
      </c>
      <c r="O9" s="64"/>
      <c r="P9" s="64">
        <v>1150</v>
      </c>
      <c r="Q9" s="103">
        <v>13</v>
      </c>
      <c r="R9" s="104">
        <v>0.26500000000000001</v>
      </c>
    </row>
    <row r="10" spans="1:18" x14ac:dyDescent="0.2">
      <c r="A10" t="s">
        <v>1397</v>
      </c>
      <c r="B10" s="22">
        <v>14</v>
      </c>
      <c r="C10" s="102" t="s">
        <v>1401</v>
      </c>
      <c r="D10" s="64">
        <v>8.6</v>
      </c>
      <c r="E10" s="64">
        <v>1</v>
      </c>
      <c r="F10" s="22">
        <v>1125</v>
      </c>
      <c r="G10" s="3">
        <v>0.80879999999999996</v>
      </c>
      <c r="H10" s="3">
        <v>0.80420000000000003</v>
      </c>
      <c r="I10" s="106">
        <v>340.50879237918218</v>
      </c>
      <c r="J10" s="106">
        <v>6.7211710037155578E-2</v>
      </c>
      <c r="K10" s="22">
        <v>46</v>
      </c>
      <c r="L10" s="103">
        <v>21.563535936937036</v>
      </c>
      <c r="M10" s="103">
        <f t="shared" si="0"/>
        <v>7.5635359369370363</v>
      </c>
      <c r="N10" s="104">
        <v>0.26690533655525484</v>
      </c>
      <c r="O10" s="64"/>
      <c r="P10" s="64">
        <v>1150</v>
      </c>
      <c r="Q10" s="103">
        <v>14.010689182027033</v>
      </c>
      <c r="R10" s="104">
        <v>0.26318760378940298</v>
      </c>
    </row>
    <row r="11" spans="1:18" x14ac:dyDescent="0.2">
      <c r="A11" t="s">
        <v>1397</v>
      </c>
      <c r="B11" s="22">
        <v>14</v>
      </c>
      <c r="C11" s="102" t="s">
        <v>1402</v>
      </c>
      <c r="D11" s="64">
        <v>8.6</v>
      </c>
      <c r="E11" s="64">
        <v>1</v>
      </c>
      <c r="F11" s="22">
        <v>1125</v>
      </c>
      <c r="G11" s="3">
        <v>0.81640000000000001</v>
      </c>
      <c r="H11" s="3">
        <v>0.81369999999999998</v>
      </c>
      <c r="I11" s="106">
        <v>159.29228597122301</v>
      </c>
      <c r="J11" s="106">
        <v>3.0635917266187191</v>
      </c>
      <c r="K11" s="22">
        <v>5</v>
      </c>
      <c r="L11" s="103">
        <v>24.435572246176772</v>
      </c>
      <c r="M11" s="103">
        <f t="shared" si="0"/>
        <v>10.435572246176772</v>
      </c>
      <c r="N11" s="104">
        <v>0.26324076812352176</v>
      </c>
      <c r="O11" s="64"/>
      <c r="P11" s="64">
        <v>1150</v>
      </c>
      <c r="Q11" s="103">
        <v>15.876765699622954</v>
      </c>
      <c r="R11" s="104">
        <v>0.26358257134268459</v>
      </c>
    </row>
    <row r="12" spans="1:18" x14ac:dyDescent="0.2">
      <c r="A12" t="s">
        <v>1393</v>
      </c>
      <c r="B12" s="22">
        <v>14</v>
      </c>
      <c r="C12" s="102" t="s">
        <v>1403</v>
      </c>
      <c r="D12" s="64">
        <v>8.6</v>
      </c>
      <c r="E12" s="64">
        <v>1</v>
      </c>
      <c r="F12" s="22">
        <v>1125</v>
      </c>
      <c r="G12" s="3">
        <v>0.80640000000000001</v>
      </c>
      <c r="H12" s="3">
        <v>0.80010000000000003</v>
      </c>
      <c r="I12" s="106">
        <v>357.70614858156029</v>
      </c>
      <c r="J12" s="106">
        <v>6.5729411347518223</v>
      </c>
      <c r="K12" s="22">
        <v>90</v>
      </c>
      <c r="L12" s="103">
        <v>25.246279447799935</v>
      </c>
      <c r="M12" s="103">
        <f t="shared" si="0"/>
        <v>11.246279447799935</v>
      </c>
      <c r="N12" s="104">
        <v>0.25935014631825765</v>
      </c>
      <c r="O12" s="64"/>
      <c r="P12" s="64">
        <v>1150</v>
      </c>
      <c r="Q12" s="103">
        <v>16.403514496888466</v>
      </c>
      <c r="R12" s="104">
        <v>0.25846535684310951</v>
      </c>
    </row>
    <row r="13" spans="1:18" x14ac:dyDescent="0.2">
      <c r="A13" t="s">
        <v>1397</v>
      </c>
      <c r="B13" s="22">
        <v>14</v>
      </c>
      <c r="C13" s="102" t="s">
        <v>1404</v>
      </c>
      <c r="D13" s="64">
        <v>8.6</v>
      </c>
      <c r="E13" s="64">
        <v>1</v>
      </c>
      <c r="F13" s="22">
        <v>1125</v>
      </c>
      <c r="G13" s="3">
        <v>0.82850000000000001</v>
      </c>
      <c r="H13" s="3">
        <v>0.79279999999999995</v>
      </c>
      <c r="I13" s="106">
        <v>169.64479022556392</v>
      </c>
      <c r="J13" s="106">
        <v>11.543535338345905</v>
      </c>
      <c r="K13" s="22">
        <v>74</v>
      </c>
      <c r="L13" s="103">
        <v>25.670192969562319</v>
      </c>
      <c r="M13" s="103">
        <f t="shared" si="0"/>
        <v>11.670192969562319</v>
      </c>
      <c r="N13" s="104">
        <v>0.25471872118463457</v>
      </c>
      <c r="O13" s="64"/>
      <c r="P13" s="64">
        <v>1150</v>
      </c>
      <c r="Q13" s="103">
        <v>16.678948016272336</v>
      </c>
      <c r="R13" s="104">
        <v>0.26765482495853521</v>
      </c>
    </row>
    <row r="14" spans="1:18" x14ac:dyDescent="0.2">
      <c r="A14" t="s">
        <v>1393</v>
      </c>
      <c r="B14" s="22">
        <v>14</v>
      </c>
      <c r="C14" s="102" t="s">
        <v>1405</v>
      </c>
      <c r="D14" s="64">
        <v>8.6</v>
      </c>
      <c r="E14" s="64">
        <v>1</v>
      </c>
      <c r="F14" s="22">
        <v>1125</v>
      </c>
      <c r="G14" s="3">
        <v>0.81289999999999996</v>
      </c>
      <c r="H14" s="3">
        <v>0.80810000000000004</v>
      </c>
      <c r="I14" s="106">
        <v>160.39612867383511</v>
      </c>
      <c r="J14" s="106">
        <v>16.782417204301108</v>
      </c>
      <c r="K14" s="22">
        <v>120</v>
      </c>
      <c r="L14" s="103">
        <v>29.514167123358035</v>
      </c>
      <c r="M14" s="103">
        <f t="shared" si="0"/>
        <v>15.514167123358035</v>
      </c>
      <c r="N14" s="104">
        <v>0.26752671559040825</v>
      </c>
      <c r="O14" s="64"/>
      <c r="P14" s="64">
        <v>1150</v>
      </c>
      <c r="Q14" s="103">
        <v>19.305219635756274</v>
      </c>
      <c r="R14" s="104">
        <v>0.26241453592143682</v>
      </c>
    </row>
    <row r="15" spans="1:18" x14ac:dyDescent="0.2">
      <c r="A15" t="s">
        <v>1393</v>
      </c>
      <c r="B15" s="22">
        <v>14</v>
      </c>
      <c r="C15" s="102" t="s">
        <v>1406</v>
      </c>
      <c r="D15" s="64">
        <v>8.6</v>
      </c>
      <c r="E15" s="64">
        <v>1</v>
      </c>
      <c r="F15" s="22">
        <v>1125</v>
      </c>
      <c r="G15" s="3">
        <v>0.86399999999999999</v>
      </c>
      <c r="H15" s="3">
        <v>0.81950000000000001</v>
      </c>
      <c r="I15" s="106">
        <v>138.19434615384614</v>
      </c>
      <c r="J15" s="106">
        <v>3.0664397877984713</v>
      </c>
      <c r="K15" s="22">
        <v>51</v>
      </c>
      <c r="L15" s="103">
        <v>32.631415583138633</v>
      </c>
      <c r="M15" s="103">
        <f t="shared" si="0"/>
        <v>18.631415583138633</v>
      </c>
      <c r="N15" s="104">
        <v>0.26449045180901726</v>
      </c>
      <c r="O15" s="64"/>
      <c r="P15" s="64">
        <v>1150</v>
      </c>
      <c r="Q15" s="103">
        <v>21.201931939268469</v>
      </c>
      <c r="R15" s="104">
        <v>0.26336193427482413</v>
      </c>
    </row>
    <row r="16" spans="1:18" x14ac:dyDescent="0.2">
      <c r="A16" t="s">
        <v>1393</v>
      </c>
      <c r="B16" s="22">
        <v>14</v>
      </c>
      <c r="C16" s="102" t="s">
        <v>1431</v>
      </c>
      <c r="D16" s="64">
        <v>8.6</v>
      </c>
      <c r="E16" s="64">
        <v>1</v>
      </c>
      <c r="F16" s="22">
        <v>1125</v>
      </c>
      <c r="G16" s="3">
        <v>0.8296</v>
      </c>
      <c r="H16" s="3">
        <v>0.8175</v>
      </c>
      <c r="I16" s="106">
        <v>153.24387327188941</v>
      </c>
      <c r="J16" s="106">
        <v>0.46797649769587296</v>
      </c>
      <c r="K16" s="22">
        <v>61</v>
      </c>
      <c r="L16" s="103">
        <v>39.405836844112628</v>
      </c>
      <c r="M16" s="103">
        <f t="shared" si="0"/>
        <v>25.405836844112628</v>
      </c>
      <c r="N16" s="104">
        <v>0.26188181620717726</v>
      </c>
      <c r="O16" s="64"/>
      <c r="P16" s="64">
        <v>1150</v>
      </c>
      <c r="Q16" s="103">
        <v>25.603543574447453</v>
      </c>
      <c r="R16" s="104">
        <v>0.26651262496868361</v>
      </c>
    </row>
    <row r="17" spans="1:18" x14ac:dyDescent="0.2">
      <c r="A17" t="s">
        <v>1393</v>
      </c>
      <c r="B17" s="22">
        <v>14</v>
      </c>
      <c r="C17" s="102" t="s">
        <v>1407</v>
      </c>
      <c r="D17" s="64">
        <v>8.6</v>
      </c>
      <c r="E17" s="64">
        <v>1</v>
      </c>
      <c r="F17" s="22">
        <v>1125</v>
      </c>
      <c r="G17" s="3">
        <v>0.8105</v>
      </c>
      <c r="H17" s="3">
        <v>0.8014</v>
      </c>
      <c r="I17" s="106">
        <v>314.20229974358978</v>
      </c>
      <c r="J17" s="106">
        <v>5.1361907692307636</v>
      </c>
      <c r="K17" s="22">
        <v>46</v>
      </c>
      <c r="L17" s="103">
        <v>55.727913396434474</v>
      </c>
      <c r="M17" s="103">
        <f t="shared" si="0"/>
        <v>41.727913396434474</v>
      </c>
      <c r="N17" s="104">
        <v>0.26125087464512964</v>
      </c>
      <c r="O17" s="64"/>
      <c r="P17" s="64">
        <v>1150</v>
      </c>
      <c r="Q17" s="103">
        <v>36.208647581908124</v>
      </c>
      <c r="R17" s="104">
        <v>0.2674263903667416</v>
      </c>
    </row>
    <row r="18" spans="1:18" x14ac:dyDescent="0.2">
      <c r="A18" t="s">
        <v>1393</v>
      </c>
      <c r="B18" s="22">
        <v>14</v>
      </c>
      <c r="C18" s="102" t="s">
        <v>1408</v>
      </c>
      <c r="D18" s="64">
        <v>8.6</v>
      </c>
      <c r="E18" s="64">
        <v>1</v>
      </c>
      <c r="F18" s="22">
        <v>1125</v>
      </c>
      <c r="G18" s="3">
        <v>0.86399999999999999</v>
      </c>
      <c r="H18" s="3">
        <v>0.80500000000000005</v>
      </c>
      <c r="I18" s="106">
        <v>279.3259708803613</v>
      </c>
      <c r="J18" s="106">
        <v>16.548846501128587</v>
      </c>
      <c r="K18" s="22">
        <v>24</v>
      </c>
      <c r="L18" s="103">
        <v>56.329989155230926</v>
      </c>
      <c r="M18" s="103">
        <f t="shared" si="0"/>
        <v>42.329989155230926</v>
      </c>
      <c r="N18" s="104">
        <v>0.26000140062541016</v>
      </c>
      <c r="O18" s="64"/>
      <c r="P18" s="64">
        <v>1150</v>
      </c>
      <c r="Q18" s="103">
        <v>36.59984021122456</v>
      </c>
      <c r="R18" s="104">
        <v>0.26747288820392673</v>
      </c>
    </row>
    <row r="19" spans="1:18" x14ac:dyDescent="0.2">
      <c r="A19" t="s">
        <v>1397</v>
      </c>
      <c r="B19" s="22">
        <v>14</v>
      </c>
      <c r="C19" s="102" t="s">
        <v>1409</v>
      </c>
      <c r="D19" s="64">
        <v>8.6</v>
      </c>
      <c r="E19" s="64">
        <v>1</v>
      </c>
      <c r="F19" s="22">
        <v>1125</v>
      </c>
      <c r="G19" s="3">
        <v>0.83489999999999998</v>
      </c>
      <c r="H19" s="3">
        <v>0.80720000000000003</v>
      </c>
      <c r="I19" s="106">
        <v>331.67537994858617</v>
      </c>
      <c r="J19" s="106">
        <v>0.16411182519285331</v>
      </c>
      <c r="K19" s="22">
        <v>53</v>
      </c>
      <c r="L19" s="103">
        <v>119.80495003765486</v>
      </c>
      <c r="M19" s="103">
        <f t="shared" si="0"/>
        <v>105.80495003765486</v>
      </c>
      <c r="N19" s="104">
        <v>0.26545046698843433</v>
      </c>
      <c r="O19" s="64"/>
      <c r="P19" s="64">
        <v>1150</v>
      </c>
      <c r="Q19" s="103">
        <v>77.842053471880064</v>
      </c>
      <c r="R19" s="104">
        <v>0.26537899887844579</v>
      </c>
    </row>
  </sheetData>
  <sortState xmlns:xlrd2="http://schemas.microsoft.com/office/spreadsheetml/2017/richdata2" ref="A3:R19">
    <sortCondition ref="L3:L19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3255131-b129-4010-86e1-474bfd7e8076}" enabled="0" method="" siteId="{53255131-b129-4010-86e1-474bfd7e807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0. Read Me</vt:lpstr>
      <vt:lpstr>1. Sample details</vt:lpstr>
      <vt:lpstr>2. Lava CPX by EPMA</vt:lpstr>
      <vt:lpstr>3. CPX by LAICPMS</vt:lpstr>
      <vt:lpstr>4.Lava &amp; Tephra olivine by EPMA</vt:lpstr>
      <vt:lpstr>5. Lava amphibole by EPMA</vt:lpstr>
      <vt:lpstr>6. Tephra Glass By EPMA</vt:lpstr>
      <vt:lpstr>7. Olivine textural data</vt:lpstr>
      <vt:lpstr>8. Diffusion results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Chamberlain, Katy</dc:creator>
  <cp:lastModifiedBy>Anonymous</cp:lastModifiedBy>
  <dcterms:created xsi:type="dcterms:W3CDTF">2024-06-06T08:28:27Z</dcterms:created>
  <dcterms:modified xsi:type="dcterms:W3CDTF">2025-09-04T13:31:59Z</dcterms:modified>
</cp:coreProperties>
</file>