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2/Lerner/"/>
    </mc:Choice>
  </mc:AlternateContent>
  <xr:revisionPtr revIDLastSave="0" documentId="13_ncr:1_{2B51453A-0E5D-3C49-BB7F-EEAE405FBF8B}" xr6:coauthVersionLast="47" xr6:coauthVersionMax="47" xr10:uidLastSave="{00000000-0000-0000-0000-000000000000}"/>
  <bookViews>
    <workbookView xWindow="0" yWindow="500" windowWidth="19420" windowHeight="11020" xr2:uid="{593487BE-2DC5-49F0-8F11-0F807D6A4308}"/>
  </bookViews>
  <sheets>
    <sheet name="Citation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Y24" i="1" s="1"/>
  <c r="Z24" i="1" s="1"/>
  <c r="R24" i="1"/>
  <c r="X23" i="1"/>
  <c r="Y23" i="1" s="1"/>
  <c r="Z23" i="1" s="1"/>
  <c r="R23" i="1"/>
  <c r="X22" i="1"/>
  <c r="Y22" i="1" s="1"/>
  <c r="Z22" i="1" s="1"/>
  <c r="R22" i="1"/>
  <c r="X21" i="1"/>
  <c r="Y21" i="1" s="1"/>
  <c r="Z21" i="1" s="1"/>
  <c r="R21" i="1"/>
  <c r="X20" i="1"/>
  <c r="Y20" i="1" s="1"/>
  <c r="Z20" i="1" s="1"/>
  <c r="R20" i="1"/>
  <c r="X19" i="1"/>
  <c r="Y19" i="1" s="1"/>
  <c r="Z19" i="1" s="1"/>
  <c r="R19" i="1"/>
  <c r="X18" i="1"/>
  <c r="Y18" i="1" s="1"/>
  <c r="Z18" i="1" s="1"/>
  <c r="R18" i="1"/>
  <c r="T12" i="1"/>
  <c r="N12" i="1"/>
  <c r="T11" i="1"/>
  <c r="N11" i="1"/>
  <c r="T10" i="1"/>
  <c r="N10" i="1"/>
  <c r="T9" i="1"/>
  <c r="N9" i="1"/>
  <c r="T8" i="1"/>
  <c r="N8" i="1"/>
  <c r="T7" i="1"/>
  <c r="N7" i="1"/>
  <c r="T6" i="1"/>
  <c r="N6" i="1"/>
</calcChain>
</file>

<file path=xl/sharedStrings.xml><?xml version="1.0" encoding="utf-8"?>
<sst xmlns="http://schemas.openxmlformats.org/spreadsheetml/2006/main" count="72" uniqueCount="43">
  <si>
    <t>Pre-eruptive conditions</t>
  </si>
  <si>
    <t>Composition of bulk rock in wt. %, normalised to 100 %</t>
  </si>
  <si>
    <t>Parameters from Giordano et al. (2008)</t>
  </si>
  <si>
    <t>Sample(s)</t>
  </si>
  <si>
    <t>Flow unit</t>
  </si>
  <si>
    <r>
      <t>SiO</t>
    </r>
    <r>
      <rPr>
        <vertAlign val="subscript"/>
        <sz val="10"/>
        <rFont val="Times New Roman"/>
        <family val="1"/>
      </rPr>
      <t>2</t>
    </r>
  </si>
  <si>
    <r>
      <t>TiO</t>
    </r>
    <r>
      <rPr>
        <vertAlign val="subscript"/>
        <sz val="10"/>
        <rFont val="Times New Roman"/>
        <family val="1"/>
      </rPr>
      <t>2</t>
    </r>
  </si>
  <si>
    <r>
      <t>Al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</si>
  <si>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r>
      <t>FeO</t>
    </r>
    <r>
      <rPr>
        <vertAlign val="subscript"/>
        <sz val="10"/>
        <rFont val="Times New Roman"/>
        <family val="1"/>
      </rPr>
      <t>(T)</t>
    </r>
  </si>
  <si>
    <t>MnO</t>
  </si>
  <si>
    <t>MgO</t>
  </si>
  <si>
    <t>CaO</t>
  </si>
  <si>
    <r>
      <t>Na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</si>
  <si>
    <r>
      <t>K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</si>
  <si>
    <r>
      <t>P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5</t>
    </r>
  </si>
  <si>
    <r>
      <t>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</si>
  <si>
    <t>TOTAL</t>
  </si>
  <si>
    <t>A</t>
  </si>
  <si>
    <t>B</t>
  </si>
  <si>
    <t>C</t>
  </si>
  <si>
    <t>T (°C)</t>
  </si>
  <si>
    <r>
      <t>log ƞ</t>
    </r>
    <r>
      <rPr>
        <vertAlign val="subscript"/>
        <sz val="10"/>
        <color theme="1"/>
        <rFont val="Times New Roman"/>
        <family val="1"/>
      </rPr>
      <t>Liquid</t>
    </r>
    <r>
      <rPr>
        <sz val="10"/>
        <color theme="1"/>
        <rFont val="Times New Roman"/>
        <family val="1"/>
      </rPr>
      <t xml:space="preserve"> (Pa.s)</t>
    </r>
  </si>
  <si>
    <r>
      <t>ƞ</t>
    </r>
    <r>
      <rPr>
        <vertAlign val="subscript"/>
        <sz val="10"/>
        <color theme="1"/>
        <rFont val="Times New Roman"/>
        <family val="1"/>
      </rPr>
      <t>Liquid</t>
    </r>
    <r>
      <rPr>
        <sz val="10"/>
        <color theme="1"/>
        <rFont val="Times New Roman"/>
        <family val="1"/>
      </rPr>
      <t xml:space="preserve"> (Pa·s)</t>
    </r>
  </si>
  <si>
    <r>
      <rPr>
        <b/>
        <i/>
        <sz val="11"/>
        <color theme="1"/>
        <rFont val="Times New Roman"/>
        <family val="1"/>
      </rPr>
      <t>Syn</t>
    </r>
    <r>
      <rPr>
        <b/>
        <sz val="11"/>
        <color theme="1"/>
        <rFont val="Times New Roman"/>
        <family val="1"/>
      </rPr>
      <t>-eruptive conditions</t>
    </r>
  </si>
  <si>
    <t>Vol. % of crystals</t>
  </si>
  <si>
    <t>Composition of glass (interstitial liquid) in wt. %, normalised to 100 %</t>
  </si>
  <si>
    <t>Sample</t>
  </si>
  <si>
    <t>Mineral assemblage:</t>
  </si>
  <si>
    <t>Spheres        (Mcx and Ml of Px)</t>
  </si>
  <si>
    <t>Prolates      (Mcx and Ml of Plg)</t>
  </si>
  <si>
    <r>
      <t>ƞ</t>
    </r>
    <r>
      <rPr>
        <vertAlign val="subscript"/>
        <sz val="10"/>
        <color theme="1"/>
        <rFont val="Times New Roman"/>
        <family val="1"/>
      </rPr>
      <t>r</t>
    </r>
  </si>
  <si>
    <r>
      <t>ƞ</t>
    </r>
    <r>
      <rPr>
        <vertAlign val="subscript"/>
        <sz val="10"/>
        <color theme="1"/>
        <rFont val="Times New Roman"/>
        <family val="1"/>
      </rPr>
      <t xml:space="preserve">app </t>
    </r>
    <r>
      <rPr>
        <sz val="10"/>
        <color theme="1"/>
        <rFont val="Times New Roman"/>
        <family val="1"/>
      </rPr>
      <t>(Pa·s)</t>
    </r>
  </si>
  <si>
    <r>
      <t>log ƞ</t>
    </r>
    <r>
      <rPr>
        <vertAlign val="subscript"/>
        <sz val="10"/>
        <color theme="1"/>
        <rFont val="Times New Roman"/>
        <family val="1"/>
      </rPr>
      <t>app</t>
    </r>
    <r>
      <rPr>
        <sz val="10"/>
        <color theme="1"/>
        <rFont val="Times New Roman"/>
        <family val="1"/>
      </rPr>
      <t xml:space="preserve"> (Pa·s)</t>
    </r>
  </si>
  <si>
    <t>Plg+Px</t>
  </si>
  <si>
    <t>2216A, 2218</t>
  </si>
  <si>
    <t>2205, 2217</t>
  </si>
  <si>
    <t>2210, 2212</t>
  </si>
  <si>
    <t>2202A</t>
  </si>
  <si>
    <t>Plg+Px+Ol</t>
  </si>
  <si>
    <t xml:space="preserve">Abbreviations: Micro-phenocrysts (Mcx), microlites (Ml), plagioclase (Pg),  pyroxene (Px) and olivine (Ol). </t>
  </si>
  <si>
    <r>
      <t>ηr =η</t>
    </r>
    <r>
      <rPr>
        <vertAlign val="subscript"/>
        <sz val="9"/>
        <color theme="1"/>
        <rFont val="Times New Roman"/>
        <family val="1"/>
      </rPr>
      <t>r spheres</t>
    </r>
    <r>
      <rPr>
        <sz val="9"/>
        <color theme="1"/>
        <rFont val="Times New Roman"/>
        <family val="1"/>
      </rPr>
      <t xml:space="preserve"> x η</t>
    </r>
    <r>
      <rPr>
        <vertAlign val="subscript"/>
        <sz val="9"/>
        <color theme="1"/>
        <rFont val="Times New Roman"/>
        <family val="1"/>
      </rPr>
      <t>r prolates</t>
    </r>
    <r>
      <rPr>
        <sz val="9"/>
        <color theme="1"/>
        <rFont val="Times New Roman"/>
        <family val="1"/>
      </rPr>
      <t xml:space="preserve"> calculated from Costa et al. (2009) and fitting parameter from Cimarelli et al. (2011). </t>
    </r>
  </si>
  <si>
    <r>
      <t>η</t>
    </r>
    <r>
      <rPr>
        <vertAlign val="subscript"/>
        <sz val="9"/>
        <color theme="1"/>
        <rFont val="Times New Roman"/>
        <family val="1"/>
      </rPr>
      <t>Liquid</t>
    </r>
    <r>
      <rPr>
        <sz val="9"/>
        <color theme="1"/>
        <rFont val="Times New Roman"/>
        <family val="1"/>
      </rPr>
      <t xml:space="preserve"> calculated from Giordano et al. (2008)</t>
    </r>
  </si>
  <si>
    <r>
      <t>η</t>
    </r>
    <r>
      <rPr>
        <vertAlign val="subscript"/>
        <sz val="9"/>
        <color theme="1"/>
        <rFont val="Times New Roman"/>
        <family val="1"/>
      </rPr>
      <t>app</t>
    </r>
    <r>
      <rPr>
        <sz val="9"/>
        <color theme="1"/>
        <rFont val="Times New Roman"/>
        <family val="1"/>
      </rPr>
      <t xml:space="preserve"> = η</t>
    </r>
    <r>
      <rPr>
        <vertAlign val="subscript"/>
        <sz val="9"/>
        <color theme="1"/>
        <rFont val="Times New Roman"/>
        <family val="1"/>
      </rPr>
      <t xml:space="preserve">r </t>
    </r>
    <r>
      <rPr>
        <sz val="9"/>
        <color theme="1"/>
        <rFont val="Times New Roman"/>
        <family val="1"/>
      </rPr>
      <t>x ƞ</t>
    </r>
    <r>
      <rPr>
        <vertAlign val="subscript"/>
        <sz val="9"/>
        <color theme="1"/>
        <rFont val="Times New Roman"/>
        <family val="1"/>
      </rPr>
      <t>Liquid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</si>
</sst>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vertAlign val="subscript"/>
      <sz val="10"/>
      <name val="Times New Roman"/>
      <family val="1"/>
    </font>
    <font>
      <vertAlign val="subscript"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Times New Roman"/>
      <family val="1"/>
    </font>
    <font>
      <vertAlign val="subscript"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0" fillId="0" borderId="7" xfId="0" applyBorder="1"/>
    <xf numFmtId="0" fontId="8" fillId="0" borderId="0" xfId="0" applyFont="1" applyAlignment="1">
      <alignment horizontal="left"/>
    </xf>
    <xf numFmtId="11" fontId="0" fillId="0" borderId="0" xfId="0" applyNumberFormat="1"/>
    <xf numFmtId="165" fontId="0" fillId="0" borderId="0" xfId="0" applyNumberFormat="1"/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431800</xdr:colOff>
      <xdr:row>11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9B9BD9-A078-244C-9DF3-86A5B14471B4}"/>
            </a:ext>
          </a:extLst>
        </xdr:cNvPr>
        <xdr:cNvSpPr txBox="1"/>
      </xdr:nvSpPr>
      <xdr:spPr>
        <a:xfrm>
          <a:off x="825500" y="190500"/>
          <a:ext cx="4559300" cy="195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This Supplementary Material accompanies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the following article: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Lerner, G. A., Siebe, C., Ramírez-Uribe, I. and Fisher, C. T. (2024) “Temporal and morphological eruption characteristics of lava flows from the Holocene La Taza monogenetic cone obtained from petrology and LiDAR imagery (Michoacán, Mexico)”, 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Volcanica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7(2), pp. 587–606. doi: 10.30909/vol.07.02.587606.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Lerner et al.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(2024) should be cited if these materials are used.</a:t>
          </a:r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9459-2D17-9D4A-956D-8C9630028591}">
  <dimension ref="A1"/>
  <sheetViews>
    <sheetView tabSelected="1" workbookViewId="0">
      <selection activeCell="I11" sqref="I1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71C2-DE11-49A5-890D-459D70AFAE63}">
  <dimension ref="A2:Z37"/>
  <sheetViews>
    <sheetView topLeftCell="A12" workbookViewId="0">
      <selection activeCell="C3" sqref="C3:N3"/>
    </sheetView>
  </sheetViews>
  <sheetFormatPr baseColWidth="10" defaultColWidth="8.83203125" defaultRowHeight="15" x14ac:dyDescent="0.2"/>
  <cols>
    <col min="1" max="1" width="12.33203125" customWidth="1"/>
    <col min="3" max="3" width="9.5" customWidth="1"/>
    <col min="15" max="15" width="9.83203125" customWidth="1"/>
    <col min="16" max="16" width="9.5" customWidth="1"/>
    <col min="17" max="17" width="10.33203125" customWidth="1"/>
    <col min="19" max="19" width="9.5" customWidth="1"/>
    <col min="20" max="20" width="10.1640625" customWidth="1"/>
    <col min="21" max="21" width="9.5" customWidth="1"/>
  </cols>
  <sheetData>
    <row r="2" spans="1:26" ht="16" thickBot="1" x14ac:dyDescent="0.25"/>
    <row r="3" spans="1:26" ht="16" thickBot="1" x14ac:dyDescent="0.25">
      <c r="A3" s="1" t="s">
        <v>0</v>
      </c>
      <c r="B3" s="2"/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 t="s">
        <v>2</v>
      </c>
      <c r="P3" s="42"/>
      <c r="Q3" s="42"/>
      <c r="R3" s="4"/>
      <c r="S3" s="5"/>
      <c r="T3" s="5"/>
      <c r="U3" s="38"/>
    </row>
    <row r="4" spans="1:26" ht="35" thickBot="1" x14ac:dyDescent="0.3">
      <c r="A4" s="7" t="s">
        <v>3</v>
      </c>
      <c r="B4" s="3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3" t="s">
        <v>21</v>
      </c>
      <c r="T4" s="9" t="s">
        <v>22</v>
      </c>
    </row>
    <row r="5" spans="1:26" x14ac:dyDescent="0.2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</row>
    <row r="6" spans="1:26" x14ac:dyDescent="0.2">
      <c r="A6" s="14" t="s">
        <v>34</v>
      </c>
      <c r="B6" s="15">
        <v>1</v>
      </c>
      <c r="C6" s="16">
        <v>58.704374000183137</v>
      </c>
      <c r="D6" s="16">
        <v>0.80594978109679027</v>
      </c>
      <c r="E6" s="16">
        <v>16.7416177704226</v>
      </c>
      <c r="F6" s="16">
        <v>6.5227082222425707</v>
      </c>
      <c r="G6" s="16">
        <v>9.9817201582802981E-2</v>
      </c>
      <c r="H6" s="16">
        <v>3.631962532839613</v>
      </c>
      <c r="I6" s="16">
        <v>6.1768070286387973</v>
      </c>
      <c r="J6" s="16">
        <v>3.6467868697083463</v>
      </c>
      <c r="K6" s="16">
        <v>1.7245645223959525</v>
      </c>
      <c r="L6" s="16">
        <v>0.25201372676846295</v>
      </c>
      <c r="M6" s="17">
        <v>1.6933983441209399</v>
      </c>
      <c r="N6" s="18">
        <f>SUM(C6:M6)</f>
        <v>100.00000000000001</v>
      </c>
      <c r="O6" s="16">
        <v>-4.55</v>
      </c>
      <c r="P6" s="16">
        <v>7350.9327498366347</v>
      </c>
      <c r="Q6" s="16">
        <v>338.66849541175202</v>
      </c>
      <c r="R6" s="18">
        <v>1099.5</v>
      </c>
      <c r="S6" s="17">
        <v>2.5593464604707048</v>
      </c>
      <c r="T6" s="37">
        <f>10^S6</f>
        <v>362.5320947753778</v>
      </c>
    </row>
    <row r="7" spans="1:26" x14ac:dyDescent="0.2">
      <c r="A7" s="14" t="s">
        <v>35</v>
      </c>
      <c r="B7" s="15">
        <v>2</v>
      </c>
      <c r="C7" s="16">
        <v>61.403588435820048</v>
      </c>
      <c r="D7" s="16">
        <v>0.67048202880359864</v>
      </c>
      <c r="E7" s="16">
        <v>16.128872230224193</v>
      </c>
      <c r="F7" s="16">
        <v>5.8802157430945181</v>
      </c>
      <c r="G7" s="16">
        <v>9.2277175267259551E-2</v>
      </c>
      <c r="H7" s="16">
        <v>2.9646496734800407</v>
      </c>
      <c r="I7" s="16">
        <v>5.5415388764221278</v>
      </c>
      <c r="J7" s="16">
        <v>3.5045693160012403</v>
      </c>
      <c r="K7" s="16">
        <v>1.9927943169418814</v>
      </c>
      <c r="L7" s="16">
        <v>0.23069293816814884</v>
      </c>
      <c r="M7" s="17">
        <v>1.590319265776966</v>
      </c>
      <c r="N7" s="18">
        <f t="shared" ref="N7:N12" si="0">SUM(C7:M7)</f>
        <v>100.00000000000001</v>
      </c>
      <c r="O7" s="16">
        <v>-4.55</v>
      </c>
      <c r="P7" s="16">
        <v>7900.7030979917899</v>
      </c>
      <c r="Q7" s="16">
        <v>314.07017364878033</v>
      </c>
      <c r="R7" s="18">
        <v>1094.5</v>
      </c>
      <c r="S7" s="17">
        <v>2.9489126598538578</v>
      </c>
      <c r="T7" s="37">
        <f>10^S7</f>
        <v>889.02231027457515</v>
      </c>
    </row>
    <row r="8" spans="1:26" x14ac:dyDescent="0.2">
      <c r="A8" s="14" t="s">
        <v>36</v>
      </c>
      <c r="B8" s="15">
        <v>3</v>
      </c>
      <c r="C8" s="16">
        <v>59.621250586876343</v>
      </c>
      <c r="D8" s="16">
        <v>0.77872856925773226</v>
      </c>
      <c r="E8" s="16">
        <v>16.146800046270553</v>
      </c>
      <c r="F8" s="16">
        <v>6.5333585395233396</v>
      </c>
      <c r="G8" s="16">
        <v>0.10150838858056062</v>
      </c>
      <c r="H8" s="16">
        <v>3.48810688210652</v>
      </c>
      <c r="I8" s="16">
        <v>6.1999731456558109</v>
      </c>
      <c r="J8" s="16">
        <v>3.6274321213347407</v>
      </c>
      <c r="K8" s="16">
        <v>1.7117100819467086</v>
      </c>
      <c r="L8" s="16">
        <v>0.24381916864938583</v>
      </c>
      <c r="M8" s="17">
        <v>1.5473124697983085</v>
      </c>
      <c r="N8" s="18">
        <f t="shared" si="0"/>
        <v>99.999999999999986</v>
      </c>
      <c r="O8" s="16">
        <v>-4.55</v>
      </c>
      <c r="P8" s="16">
        <v>7515.107976824389</v>
      </c>
      <c r="Q8" s="16">
        <v>336.42950945870257</v>
      </c>
      <c r="R8" s="18">
        <v>1099</v>
      </c>
      <c r="S8" s="17">
        <v>2.7059228531790236</v>
      </c>
      <c r="T8" s="37">
        <f>10^S8</f>
        <v>508.06918259770515</v>
      </c>
    </row>
    <row r="9" spans="1:26" x14ac:dyDescent="0.2">
      <c r="A9" s="14">
        <v>2208</v>
      </c>
      <c r="B9" s="15">
        <v>4</v>
      </c>
      <c r="C9" s="16">
        <v>61.204388053807136</v>
      </c>
      <c r="D9" s="16">
        <v>0.66886807060737008</v>
      </c>
      <c r="E9" s="16">
        <v>16.110052497077216</v>
      </c>
      <c r="F9" s="16">
        <v>5.9487823978797083</v>
      </c>
      <c r="G9" s="16">
        <v>9.2733921293647173E-2</v>
      </c>
      <c r="H9" s="16">
        <v>3.0187850974314934</v>
      </c>
      <c r="I9" s="16">
        <v>5.6232271422743505</v>
      </c>
      <c r="J9" s="16">
        <v>3.5613771901070885</v>
      </c>
      <c r="K9" s="16">
        <v>1.9237356013043829</v>
      </c>
      <c r="L9" s="16">
        <v>0.21703683707023808</v>
      </c>
      <c r="M9" s="17">
        <v>1.6310131911473611</v>
      </c>
      <c r="N9" s="18">
        <f t="shared" si="0"/>
        <v>99.999999999999986</v>
      </c>
      <c r="O9" s="16">
        <v>-4.55</v>
      </c>
      <c r="P9" s="16">
        <v>7848.1905834593099</v>
      </c>
      <c r="Q9" s="16">
        <v>314.22194928786382</v>
      </c>
      <c r="R9" s="18">
        <v>1092</v>
      </c>
      <c r="S9" s="17">
        <v>3.09</v>
      </c>
      <c r="T9" s="37">
        <f t="shared" ref="T9:T11" si="1">10^S9</f>
        <v>1230.2687708123824</v>
      </c>
    </row>
    <row r="10" spans="1:26" x14ac:dyDescent="0.2">
      <c r="A10" s="14">
        <v>2206</v>
      </c>
      <c r="B10" s="15">
        <v>5</v>
      </c>
      <c r="C10" s="16">
        <v>61.698158093676277</v>
      </c>
      <c r="D10" s="16">
        <v>0.66767744648728322</v>
      </c>
      <c r="E10" s="16">
        <v>16.052037272160831</v>
      </c>
      <c r="F10" s="16">
        <v>5.8632595969388461</v>
      </c>
      <c r="G10" s="16">
        <v>9.2264491119342235E-2</v>
      </c>
      <c r="H10" s="16">
        <v>2.9167484289340448</v>
      </c>
      <c r="I10" s="16">
        <v>5.5358694671605351</v>
      </c>
      <c r="J10" s="16">
        <v>3.5417659494199119</v>
      </c>
      <c r="K10" s="16">
        <v>1.9841826047170374</v>
      </c>
      <c r="L10" s="16">
        <v>0.2182600865188741</v>
      </c>
      <c r="M10" s="17">
        <v>1.4297765628670156</v>
      </c>
      <c r="N10" s="18">
        <f t="shared" si="0"/>
        <v>99.999999999999986</v>
      </c>
      <c r="O10" s="16">
        <v>-4.55</v>
      </c>
      <c r="P10" s="16">
        <v>7967.4213633541312</v>
      </c>
      <c r="Q10" s="16">
        <v>319.22309039344015</v>
      </c>
      <c r="R10" s="18">
        <v>1097</v>
      </c>
      <c r="S10" s="17">
        <v>3.19</v>
      </c>
      <c r="T10" s="37">
        <f t="shared" si="1"/>
        <v>1548.8166189124822</v>
      </c>
    </row>
    <row r="11" spans="1:26" x14ac:dyDescent="0.2">
      <c r="A11" s="14">
        <v>2207</v>
      </c>
      <c r="B11" s="15">
        <v>6</v>
      </c>
      <c r="C11" s="16">
        <v>59.932832713435872</v>
      </c>
      <c r="D11" s="16">
        <v>0.71187638060418179</v>
      </c>
      <c r="E11" s="16">
        <v>16.047045786245107</v>
      </c>
      <c r="F11" s="16">
        <v>6.4227952775181771</v>
      </c>
      <c r="G11" s="16">
        <v>0.1014125570134449</v>
      </c>
      <c r="H11" s="16">
        <v>3.7979996842290151</v>
      </c>
      <c r="I11" s="16">
        <v>6.3134287944644614</v>
      </c>
      <c r="J11" s="16">
        <v>3.5096698652692204</v>
      </c>
      <c r="K11" s="16">
        <v>1.8393453968124813</v>
      </c>
      <c r="L11" s="16">
        <v>0.2187329661074302</v>
      </c>
      <c r="M11" s="17">
        <v>1.1048605783006265</v>
      </c>
      <c r="N11" s="18">
        <f t="shared" si="0"/>
        <v>100</v>
      </c>
      <c r="O11" s="16">
        <v>-4.55</v>
      </c>
      <c r="P11" s="16">
        <v>7550.6845971435432</v>
      </c>
      <c r="Q11" s="16">
        <v>360.43430194800902</v>
      </c>
      <c r="R11" s="18">
        <v>1113.5</v>
      </c>
      <c r="S11" s="17">
        <v>2.92</v>
      </c>
      <c r="T11" s="37">
        <f t="shared" si="1"/>
        <v>831.7637711026714</v>
      </c>
    </row>
    <row r="12" spans="1:26" ht="16" thickBot="1" x14ac:dyDescent="0.25">
      <c r="A12" s="21" t="s">
        <v>37</v>
      </c>
      <c r="B12" s="22">
        <v>7</v>
      </c>
      <c r="C12" s="36">
        <v>59.872041760360965</v>
      </c>
      <c r="D12" s="36">
        <v>0.70367932871206673</v>
      </c>
      <c r="E12" s="36">
        <v>16.346708001260655</v>
      </c>
      <c r="F12" s="36">
        <v>6.3350905857364452</v>
      </c>
      <c r="G12" s="36">
        <v>0.10080799371998711</v>
      </c>
      <c r="H12" s="36">
        <v>3.8840726992112677</v>
      </c>
      <c r="I12" s="36">
        <v>6.2955580391795873</v>
      </c>
      <c r="J12" s="36">
        <v>3.488747233642691</v>
      </c>
      <c r="K12" s="36">
        <v>1.8382634148938826</v>
      </c>
      <c r="L12" s="36">
        <v>0.20754586942350287</v>
      </c>
      <c r="M12" s="36">
        <v>0.92748507385894374</v>
      </c>
      <c r="N12" s="23">
        <f t="shared" si="0"/>
        <v>100</v>
      </c>
      <c r="O12" s="36">
        <v>-4.55</v>
      </c>
      <c r="P12" s="36">
        <v>7535.4605769024338</v>
      </c>
      <c r="Q12" s="36">
        <v>374.76931571143888</v>
      </c>
      <c r="R12" s="23">
        <v>1119</v>
      </c>
      <c r="S12" s="24">
        <v>2.95</v>
      </c>
      <c r="T12" s="26">
        <f>10^S12</f>
        <v>891.25093813374656</v>
      </c>
    </row>
    <row r="14" spans="1:26" ht="16" thickBot="1" x14ac:dyDescent="0.25"/>
    <row r="15" spans="1:26" ht="16" thickBot="1" x14ac:dyDescent="0.25">
      <c r="A15" s="43" t="s">
        <v>23</v>
      </c>
      <c r="B15" s="44"/>
      <c r="C15" s="44"/>
      <c r="D15" s="42" t="s">
        <v>24</v>
      </c>
      <c r="E15" s="42"/>
      <c r="F15" s="42" t="s">
        <v>25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 t="s">
        <v>2</v>
      </c>
      <c r="T15" s="42"/>
      <c r="U15" s="42"/>
      <c r="V15" s="5"/>
      <c r="W15" s="5"/>
      <c r="X15" s="5"/>
      <c r="Y15" s="5"/>
      <c r="Z15" s="6"/>
    </row>
    <row r="16" spans="1:26" ht="45" thickBot="1" x14ac:dyDescent="0.3">
      <c r="A16" s="27" t="s">
        <v>26</v>
      </c>
      <c r="B16" s="3" t="s">
        <v>4</v>
      </c>
      <c r="C16" s="28" t="s">
        <v>27</v>
      </c>
      <c r="D16" s="3" t="s">
        <v>28</v>
      </c>
      <c r="E16" s="3" t="s">
        <v>29</v>
      </c>
      <c r="F16" s="29" t="s">
        <v>30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8" t="s">
        <v>10</v>
      </c>
      <c r="M16" s="8" t="s">
        <v>11</v>
      </c>
      <c r="N16" s="8" t="s">
        <v>12</v>
      </c>
      <c r="O16" s="8" t="s">
        <v>13</v>
      </c>
      <c r="P16" s="8" t="s">
        <v>14</v>
      </c>
      <c r="Q16" s="8" t="s">
        <v>15</v>
      </c>
      <c r="R16" s="8" t="s">
        <v>16</v>
      </c>
      <c r="S16" s="8" t="s">
        <v>17</v>
      </c>
      <c r="T16" s="8" t="s">
        <v>18</v>
      </c>
      <c r="U16" s="8" t="s">
        <v>19</v>
      </c>
      <c r="V16" s="8" t="s">
        <v>20</v>
      </c>
      <c r="W16" s="3" t="s">
        <v>21</v>
      </c>
      <c r="X16" s="3" t="s">
        <v>22</v>
      </c>
      <c r="Y16" s="3" t="s">
        <v>31</v>
      </c>
      <c r="Z16" s="9" t="s">
        <v>32</v>
      </c>
    </row>
    <row r="17" spans="1:26" x14ac:dyDescent="0.2">
      <c r="A17" s="10"/>
      <c r="B17" s="11"/>
      <c r="C17" s="30"/>
      <c r="D17" s="31"/>
      <c r="E17" s="31"/>
      <c r="F17" s="32"/>
      <c r="G17" s="12"/>
      <c r="H17" s="12"/>
      <c r="I17" s="12"/>
      <c r="J17" s="12"/>
      <c r="K17" s="12"/>
      <c r="L17" s="12"/>
      <c r="M17" s="12"/>
      <c r="N17" s="12"/>
      <c r="O17" s="12"/>
      <c r="Q17" s="12"/>
      <c r="R17" s="12"/>
      <c r="S17" s="12"/>
      <c r="T17" s="12"/>
      <c r="U17" s="12"/>
      <c r="V17" s="12"/>
      <c r="W17" s="12"/>
      <c r="X17" s="12"/>
      <c r="Y17" s="12"/>
      <c r="Z17" s="13"/>
    </row>
    <row r="18" spans="1:26" x14ac:dyDescent="0.2">
      <c r="A18" s="14" t="s">
        <v>34</v>
      </c>
      <c r="B18" s="15">
        <v>1</v>
      </c>
      <c r="C18" s="33" t="s">
        <v>38</v>
      </c>
      <c r="D18" s="15">
        <v>10.5</v>
      </c>
      <c r="E18" s="15">
        <v>49.2</v>
      </c>
      <c r="F18" s="19">
        <v>2255.9990871393702</v>
      </c>
      <c r="G18" s="16">
        <v>70.070075602929506</v>
      </c>
      <c r="H18" s="16">
        <v>1.5444388246704479</v>
      </c>
      <c r="I18" s="16">
        <v>13.319045036855016</v>
      </c>
      <c r="J18" s="16">
        <v>4.6991217776780321</v>
      </c>
      <c r="K18" s="16">
        <v>6.5391603697164596E-2</v>
      </c>
      <c r="L18" s="16">
        <v>0.40139203275783653</v>
      </c>
      <c r="M18" s="16">
        <v>2.1208829434914702</v>
      </c>
      <c r="N18" s="16">
        <v>3.6451126477446678</v>
      </c>
      <c r="O18" s="16">
        <v>4.1345395301758545</v>
      </c>
      <c r="P18" s="16">
        <v>0.2486311597809856</v>
      </c>
      <c r="Q18" s="17">
        <v>0.1</v>
      </c>
      <c r="R18" s="18">
        <f>+SUM(G18:Q18)</f>
        <v>100.34863115978098</v>
      </c>
      <c r="S18" s="16">
        <v>-4.55</v>
      </c>
      <c r="T18" s="16">
        <v>8755.5464571699067</v>
      </c>
      <c r="U18" s="16">
        <v>446.64389086865839</v>
      </c>
      <c r="V18" s="18">
        <v>1099.5</v>
      </c>
      <c r="W18" s="17">
        <v>5.5512252845906547</v>
      </c>
      <c r="X18" s="19">
        <f>10^W18</f>
        <v>355815.84552732902</v>
      </c>
      <c r="Y18" s="19">
        <f t="shared" ref="Y18:Y24" si="2">+F18*X18</f>
        <v>802720222.69937742</v>
      </c>
      <c r="Z18" s="20">
        <f>+LOG(Y18)</f>
        <v>8.9045642041703932</v>
      </c>
    </row>
    <row r="19" spans="1:26" x14ac:dyDescent="0.2">
      <c r="A19" s="14" t="s">
        <v>35</v>
      </c>
      <c r="B19" s="15">
        <v>2</v>
      </c>
      <c r="C19" s="33" t="s">
        <v>33</v>
      </c>
      <c r="D19" s="15">
        <v>4.4000000000000004</v>
      </c>
      <c r="E19" s="15">
        <v>55</v>
      </c>
      <c r="F19" s="19">
        <v>2990.7551546271829</v>
      </c>
      <c r="G19" s="16">
        <v>70.070075602929506</v>
      </c>
      <c r="H19" s="16">
        <v>1.5444388246704479</v>
      </c>
      <c r="I19" s="16">
        <v>13.319045036855016</v>
      </c>
      <c r="J19" s="16">
        <v>4.6991217776780321</v>
      </c>
      <c r="K19" s="16">
        <v>6.5391603697164596E-2</v>
      </c>
      <c r="L19" s="16">
        <v>0.40139203275783653</v>
      </c>
      <c r="M19" s="16">
        <v>2.1208829434914702</v>
      </c>
      <c r="N19" s="16">
        <v>3.6451126477446678</v>
      </c>
      <c r="O19" s="16">
        <v>4.1345395301758545</v>
      </c>
      <c r="P19" s="16">
        <v>0.2486311597809856</v>
      </c>
      <c r="Q19" s="17">
        <v>0.1</v>
      </c>
      <c r="R19" s="18">
        <f t="shared" ref="R19:R24" si="3">+SUM(G19:Q19)</f>
        <v>100.34863115978098</v>
      </c>
      <c r="S19" s="16">
        <v>-4.55</v>
      </c>
      <c r="T19" s="16">
        <v>8755.5464571699067</v>
      </c>
      <c r="U19" s="16">
        <v>446.64389086865839</v>
      </c>
      <c r="V19" s="18">
        <v>1094.5</v>
      </c>
      <c r="W19" s="17">
        <v>5.6007633127494083</v>
      </c>
      <c r="X19" s="19">
        <f>10^W19</f>
        <v>398807.49601690937</v>
      </c>
      <c r="Y19" s="19">
        <f t="shared" si="2"/>
        <v>1192735574.4165313</v>
      </c>
      <c r="Z19" s="20">
        <f t="shared" ref="Z19:Z24" si="4">+LOG(Y19)</f>
        <v>9.0765441726724365</v>
      </c>
    </row>
    <row r="20" spans="1:26" x14ac:dyDescent="0.2">
      <c r="A20" s="14" t="s">
        <v>36</v>
      </c>
      <c r="B20" s="15">
        <v>3</v>
      </c>
      <c r="C20" s="33" t="s">
        <v>38</v>
      </c>
      <c r="D20" s="15">
        <v>3.3</v>
      </c>
      <c r="E20" s="15">
        <v>43.1</v>
      </c>
      <c r="F20" s="19">
        <v>1071.6228654214426</v>
      </c>
      <c r="G20" s="16">
        <v>70.070075602929506</v>
      </c>
      <c r="H20" s="16">
        <v>1.5444388246704479</v>
      </c>
      <c r="I20" s="16">
        <v>13.319045036855016</v>
      </c>
      <c r="J20" s="16">
        <v>4.6991217776780321</v>
      </c>
      <c r="K20" s="16">
        <v>6.5391603697164596E-2</v>
      </c>
      <c r="L20" s="16">
        <v>0.40139203275783653</v>
      </c>
      <c r="M20" s="16">
        <v>2.1208829434914702</v>
      </c>
      <c r="N20" s="16">
        <v>3.6451126477446678</v>
      </c>
      <c r="O20" s="16">
        <v>4.1345395301758545</v>
      </c>
      <c r="P20" s="16">
        <v>0.2486311597809856</v>
      </c>
      <c r="Q20" s="17">
        <v>0.1</v>
      </c>
      <c r="R20" s="18">
        <f t="shared" si="3"/>
        <v>100.34863115978098</v>
      </c>
      <c r="S20" s="16">
        <v>-4.55</v>
      </c>
      <c r="T20" s="16">
        <v>8755.5464571699067</v>
      </c>
      <c r="U20" s="16">
        <v>446.64389086865839</v>
      </c>
      <c r="V20" s="18">
        <v>1099</v>
      </c>
      <c r="W20" s="17">
        <v>5.5561573186693165</v>
      </c>
      <c r="X20" s="19">
        <f>10^W20</f>
        <v>359879.67422478099</v>
      </c>
      <c r="Y20" s="19">
        <f t="shared" si="2"/>
        <v>385655287.69969511</v>
      </c>
      <c r="Z20" s="20">
        <f t="shared" si="4"/>
        <v>8.5861992903285334</v>
      </c>
    </row>
    <row r="21" spans="1:26" x14ac:dyDescent="0.2">
      <c r="A21" s="14">
        <v>2208</v>
      </c>
      <c r="B21" s="15">
        <v>4</v>
      </c>
      <c r="C21" s="33" t="s">
        <v>33</v>
      </c>
      <c r="D21" s="15">
        <v>6.8</v>
      </c>
      <c r="E21" s="15">
        <v>45.2</v>
      </c>
      <c r="F21" s="19">
        <v>1425.456770813586</v>
      </c>
      <c r="G21" s="16">
        <v>70.070075602929506</v>
      </c>
      <c r="H21" s="16">
        <v>1.5444388246704479</v>
      </c>
      <c r="I21" s="16">
        <v>13.319045036855016</v>
      </c>
      <c r="J21" s="16">
        <v>4.6991217776780321</v>
      </c>
      <c r="K21" s="16">
        <v>6.5391603697164596E-2</v>
      </c>
      <c r="L21" s="16">
        <v>0.40139203275783653</v>
      </c>
      <c r="M21" s="16">
        <v>2.1208829434914702</v>
      </c>
      <c r="N21" s="16">
        <v>3.6451126477446678</v>
      </c>
      <c r="O21" s="16">
        <v>4.1345395301758545</v>
      </c>
      <c r="P21" s="16">
        <v>0.2486311597809856</v>
      </c>
      <c r="Q21" s="17">
        <v>0.1</v>
      </c>
      <c r="R21" s="18">
        <f t="shared" si="3"/>
        <v>100.34863115978098</v>
      </c>
      <c r="S21" s="16">
        <v>-4.55</v>
      </c>
      <c r="T21" s="16">
        <v>8755.5464571699067</v>
      </c>
      <c r="U21" s="16">
        <v>446.64389086865839</v>
      </c>
      <c r="V21" s="18">
        <v>1092</v>
      </c>
      <c r="W21" s="17">
        <v>5.6257149815365493</v>
      </c>
      <c r="X21" s="19">
        <f t="shared" ref="X21:X22" si="5">10^W21</f>
        <v>422391.31662032322</v>
      </c>
      <c r="Y21" s="19">
        <f t="shared" si="2"/>
        <v>602100562.20930493</v>
      </c>
      <c r="Z21" s="20">
        <f t="shared" si="4"/>
        <v>8.7796690327282985</v>
      </c>
    </row>
    <row r="22" spans="1:26" x14ac:dyDescent="0.2">
      <c r="A22" s="14">
        <v>2206</v>
      </c>
      <c r="B22" s="15">
        <v>5</v>
      </c>
      <c r="C22" s="33" t="s">
        <v>33</v>
      </c>
      <c r="D22" s="15">
        <v>4.8</v>
      </c>
      <c r="E22" s="15">
        <v>29.3</v>
      </c>
      <c r="F22" s="19">
        <v>185.20478318179818</v>
      </c>
      <c r="G22" s="16">
        <v>70.070075602929506</v>
      </c>
      <c r="H22" s="16">
        <v>1.5444388246704479</v>
      </c>
      <c r="I22" s="16">
        <v>13.319045036855016</v>
      </c>
      <c r="J22" s="16">
        <v>4.6991217776780321</v>
      </c>
      <c r="K22" s="16">
        <v>6.5391603697164596E-2</v>
      </c>
      <c r="L22" s="16">
        <v>0.40139203275783653</v>
      </c>
      <c r="M22" s="16">
        <v>2.1208829434914702</v>
      </c>
      <c r="N22" s="16">
        <v>3.6451126477446678</v>
      </c>
      <c r="O22" s="16">
        <v>4.1345395301758545</v>
      </c>
      <c r="P22" s="16">
        <v>0.2486311597809856</v>
      </c>
      <c r="Q22" s="17">
        <v>0.1</v>
      </c>
      <c r="R22" s="18">
        <f t="shared" si="3"/>
        <v>100.34863115978098</v>
      </c>
      <c r="S22" s="16">
        <v>-4.55</v>
      </c>
      <c r="T22" s="16">
        <v>8755.5464571699067</v>
      </c>
      <c r="U22" s="16">
        <v>446.64389086865839</v>
      </c>
      <c r="V22" s="18">
        <v>1097</v>
      </c>
      <c r="W22" s="17">
        <v>5.5759337116263916</v>
      </c>
      <c r="X22" s="19">
        <f t="shared" si="5"/>
        <v>376646.30533022905</v>
      </c>
      <c r="Y22" s="19">
        <f t="shared" si="2"/>
        <v>69756697.314910427</v>
      </c>
      <c r="Z22" s="20">
        <f t="shared" si="4"/>
        <v>7.8435859104012273</v>
      </c>
    </row>
    <row r="23" spans="1:26" x14ac:dyDescent="0.2">
      <c r="A23" s="14">
        <v>2207</v>
      </c>
      <c r="B23" s="15">
        <v>6</v>
      </c>
      <c r="C23" s="33" t="s">
        <v>38</v>
      </c>
      <c r="D23" s="15">
        <v>6.2</v>
      </c>
      <c r="E23" s="15">
        <v>52.2</v>
      </c>
      <c r="F23" s="19">
        <v>2524.833380921812</v>
      </c>
      <c r="G23" s="16">
        <v>70.070075602929506</v>
      </c>
      <c r="H23" s="16">
        <v>1.5444388246704479</v>
      </c>
      <c r="I23" s="16">
        <v>13.319045036855016</v>
      </c>
      <c r="J23" s="16">
        <v>4.6991217776780321</v>
      </c>
      <c r="K23" s="16">
        <v>6.5391603697164596E-2</v>
      </c>
      <c r="L23" s="16">
        <v>0.40139203275783653</v>
      </c>
      <c r="M23" s="16">
        <v>2.1208829434914702</v>
      </c>
      <c r="N23" s="16">
        <v>3.6451126477446678</v>
      </c>
      <c r="O23" s="16">
        <v>4.1345395301758545</v>
      </c>
      <c r="P23" s="16">
        <v>0.2486311597809856</v>
      </c>
      <c r="Q23" s="17">
        <v>0.1</v>
      </c>
      <c r="R23" s="18">
        <f t="shared" si="3"/>
        <v>100.34863115978098</v>
      </c>
      <c r="S23" s="16">
        <v>-4.55</v>
      </c>
      <c r="T23" s="16">
        <v>8755.5464571699067</v>
      </c>
      <c r="U23" s="16">
        <v>446.64389086865839</v>
      </c>
      <c r="V23" s="18">
        <v>1113.5</v>
      </c>
      <c r="W23" s="17">
        <v>5.4150564226746267</v>
      </c>
      <c r="X23" s="19">
        <f>10^W23</f>
        <v>260049.73926647039</v>
      </c>
      <c r="Y23" s="19">
        <f t="shared" si="2"/>
        <v>656582262.39999819</v>
      </c>
      <c r="Z23" s="20">
        <f t="shared" si="4"/>
        <v>8.8172891460664022</v>
      </c>
    </row>
    <row r="24" spans="1:26" ht="16" thickBot="1" x14ac:dyDescent="0.25">
      <c r="A24" s="21" t="s">
        <v>37</v>
      </c>
      <c r="B24" s="22">
        <v>7</v>
      </c>
      <c r="C24" s="34" t="s">
        <v>38</v>
      </c>
      <c r="D24" s="22">
        <v>6</v>
      </c>
      <c r="E24" s="22">
        <v>30.7</v>
      </c>
      <c r="F24" s="25">
        <v>367.55359449641395</v>
      </c>
      <c r="G24" s="36">
        <v>70.070075602929506</v>
      </c>
      <c r="H24" s="36">
        <v>1.5444388246704479</v>
      </c>
      <c r="I24" s="36">
        <v>13.319045036855016</v>
      </c>
      <c r="J24" s="36">
        <v>4.6991217776780321</v>
      </c>
      <c r="K24" s="36">
        <v>6.5391603697164596E-2</v>
      </c>
      <c r="L24" s="36">
        <v>0.40139203275783653</v>
      </c>
      <c r="M24" s="36">
        <v>2.1208829434914702</v>
      </c>
      <c r="N24" s="36">
        <v>3.6451126477446678</v>
      </c>
      <c r="O24" s="36">
        <v>4.1345395301758545</v>
      </c>
      <c r="P24" s="36">
        <v>0.2486311597809856</v>
      </c>
      <c r="Q24" s="24">
        <v>0.1</v>
      </c>
      <c r="R24" s="23">
        <f t="shared" si="3"/>
        <v>100.34863115978098</v>
      </c>
      <c r="S24" s="36">
        <v>-4.55</v>
      </c>
      <c r="T24" s="36">
        <v>8755.5464571699067</v>
      </c>
      <c r="U24" s="36">
        <v>446.64389086865839</v>
      </c>
      <c r="V24" s="23">
        <v>1119</v>
      </c>
      <c r="W24" s="24">
        <v>5.3625606584741616</v>
      </c>
      <c r="X24" s="25">
        <f>10^W24</f>
        <v>230441.48141886262</v>
      </c>
      <c r="Y24" s="25">
        <f t="shared" si="2"/>
        <v>84699594.816581547</v>
      </c>
      <c r="Z24" s="35">
        <f t="shared" si="4"/>
        <v>7.9278813327705686</v>
      </c>
    </row>
    <row r="26" spans="1:26" x14ac:dyDescent="0.2">
      <c r="A26" s="39" t="s">
        <v>39</v>
      </c>
      <c r="Y26" s="41"/>
    </row>
    <row r="27" spans="1:26" x14ac:dyDescent="0.2">
      <c r="A27" s="39" t="s">
        <v>40</v>
      </c>
    </row>
    <row r="28" spans="1:26" x14ac:dyDescent="0.2">
      <c r="A28" s="39" t="s">
        <v>41</v>
      </c>
    </row>
    <row r="29" spans="1:26" x14ac:dyDescent="0.2">
      <c r="A29" s="39" t="s">
        <v>42</v>
      </c>
    </row>
    <row r="31" spans="1:26" x14ac:dyDescent="0.2">
      <c r="I31" s="40"/>
    </row>
    <row r="32" spans="1:26" x14ac:dyDescent="0.2">
      <c r="I32" s="40"/>
    </row>
    <row r="33" spans="9:9" x14ac:dyDescent="0.2">
      <c r="I33" s="40"/>
    </row>
    <row r="34" spans="9:9" x14ac:dyDescent="0.2">
      <c r="I34" s="40"/>
    </row>
    <row r="35" spans="9:9" x14ac:dyDescent="0.2">
      <c r="I35" s="40"/>
    </row>
    <row r="36" spans="9:9" x14ac:dyDescent="0.2">
      <c r="I36" s="40"/>
    </row>
    <row r="37" spans="9:9" x14ac:dyDescent="0.2">
      <c r="I37" s="40"/>
    </row>
  </sheetData>
  <mergeCells count="6">
    <mergeCell ref="S15:U15"/>
    <mergeCell ref="C3:N3"/>
    <mergeCell ref="O3:Q3"/>
    <mergeCell ref="A15:C15"/>
    <mergeCell ref="D15:E15"/>
    <mergeCell ref="F15:R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Lerner</dc:creator>
  <cp:lastModifiedBy>Jamie Farquharson</cp:lastModifiedBy>
  <dcterms:created xsi:type="dcterms:W3CDTF">2023-05-29T22:31:50Z</dcterms:created>
  <dcterms:modified xsi:type="dcterms:W3CDTF">2024-09-04T00:18:59Z</dcterms:modified>
</cp:coreProperties>
</file>